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 Park Documents\Gulbarga IT Park Documents\"/>
    </mc:Choice>
  </mc:AlternateContent>
  <xr:revisionPtr revIDLastSave="0" documentId="13_ncr:1_{7613861A-B136-4C0E-B9EF-1EFEF295EA3E}" xr6:coauthVersionLast="36" xr6:coauthVersionMax="36" xr10:uidLastSave="{00000000-0000-0000-0000-000000000000}"/>
  <bookViews>
    <workbookView xWindow="480" yWindow="408" windowWidth="19872" windowHeight="7212" firstSheet="1" xr2:uid="{00000000-000D-0000-FFFF-FFFF00000000}"/>
  </bookViews>
  <sheets>
    <sheet name="Security Deposite" sheetId="2" r:id="rId1"/>
    <sheet name="Kalburagi  Built up Area" sheetId="1" r:id="rId2"/>
    <sheet name="Floor Wise Occupied " sheetId="3" r:id="rId3"/>
    <sheet name="Rent &amp; Maintanance " sheetId="4" r:id="rId4"/>
    <sheet name="Company Details" sheetId="8" r:id="rId5"/>
    <sheet name="Purohit Computers" sheetId="5" r:id="rId6"/>
    <sheet name="Sapphire Services" sheetId="6" r:id="rId7"/>
    <sheet name="Lift " sheetId="7" r:id="rId8"/>
  </sheets>
  <definedNames>
    <definedName name="_xlnm.Print_Area" localSheetId="3">'Rent &amp; Maintanance '!$A$1:$S$21</definedName>
  </definedNames>
  <calcPr calcId="191029"/>
</workbook>
</file>

<file path=xl/calcChain.xml><?xml version="1.0" encoding="utf-8"?>
<calcChain xmlns="http://schemas.openxmlformats.org/spreadsheetml/2006/main">
  <c r="U6" i="2" l="1"/>
  <c r="U7" i="2"/>
  <c r="U8" i="2"/>
  <c r="U9" i="2"/>
  <c r="U10" i="2"/>
  <c r="U11" i="2"/>
  <c r="U12" i="2"/>
  <c r="U13" i="2"/>
  <c r="U14" i="2"/>
  <c r="U15" i="2"/>
  <c r="U16" i="2"/>
  <c r="U17" i="2"/>
  <c r="U18" i="2"/>
  <c r="U5" i="2"/>
  <c r="Q6" i="2"/>
  <c r="Q7" i="2"/>
  <c r="Q8" i="2"/>
  <c r="Q9" i="2"/>
  <c r="Q10" i="2"/>
  <c r="Q11" i="2"/>
  <c r="Q12" i="2"/>
  <c r="Q13" i="2"/>
  <c r="Q14" i="2"/>
  <c r="Q15" i="2"/>
  <c r="R15" i="2" s="1"/>
  <c r="Q16" i="2"/>
  <c r="Q17" i="2"/>
  <c r="Q18" i="2"/>
  <c r="Q5" i="2"/>
  <c r="O15" i="2"/>
  <c r="K15" i="2"/>
  <c r="Q24" i="2"/>
  <c r="Q23" i="2"/>
  <c r="I14" i="5"/>
  <c r="J7" i="6"/>
  <c r="I7" i="6"/>
  <c r="I7" i="7"/>
  <c r="S17" i="4" l="1"/>
  <c r="R19" i="4"/>
  <c r="Q18" i="4"/>
  <c r="S18" i="4" s="1"/>
  <c r="Q17" i="4"/>
  <c r="R14" i="4"/>
  <c r="S14" i="4"/>
  <c r="Q16" i="4"/>
  <c r="S16" i="4" s="1"/>
  <c r="Q15" i="4"/>
  <c r="S15" i="4" s="1"/>
  <c r="R5" i="4"/>
  <c r="R6" i="4"/>
  <c r="R7" i="4"/>
  <c r="R8" i="4"/>
  <c r="R9" i="4"/>
  <c r="R10" i="4"/>
  <c r="R11" i="4"/>
  <c r="R12" i="4"/>
  <c r="R13" i="4"/>
  <c r="R20" i="4"/>
  <c r="R21" i="4"/>
  <c r="R4" i="4"/>
  <c r="S4" i="4" s="1"/>
  <c r="Q5" i="4"/>
  <c r="Q6" i="4"/>
  <c r="S6" i="4" s="1"/>
  <c r="Q7" i="4"/>
  <c r="S7" i="4" s="1"/>
  <c r="Q8" i="4"/>
  <c r="S8" i="4" s="1"/>
  <c r="Q9" i="4"/>
  <c r="Q10" i="4"/>
  <c r="S10" i="4" s="1"/>
  <c r="Q11" i="4"/>
  <c r="S11" i="4" s="1"/>
  <c r="Q12" i="4"/>
  <c r="S12" i="4" s="1"/>
  <c r="Q13" i="4"/>
  <c r="Q19" i="4"/>
  <c r="S19" i="4" s="1"/>
  <c r="Q20" i="4"/>
  <c r="Q21" i="4"/>
  <c r="S21" i="4" s="1"/>
  <c r="Q4" i="4"/>
  <c r="O21" i="4"/>
  <c r="K21" i="4"/>
  <c r="O20" i="4"/>
  <c r="K20" i="4"/>
  <c r="O19" i="4"/>
  <c r="K19" i="4"/>
  <c r="O13" i="4"/>
  <c r="K13" i="4"/>
  <c r="O12" i="4"/>
  <c r="K12" i="4"/>
  <c r="O11" i="4"/>
  <c r="K11" i="4"/>
  <c r="O10" i="4"/>
  <c r="K10" i="4"/>
  <c r="O9" i="4"/>
  <c r="K9" i="4"/>
  <c r="O8" i="4"/>
  <c r="K8" i="4"/>
  <c r="O7" i="4"/>
  <c r="K7" i="4"/>
  <c r="O6" i="4"/>
  <c r="K6" i="4"/>
  <c r="O5" i="4"/>
  <c r="K5" i="4"/>
  <c r="O4" i="4"/>
  <c r="K4" i="4"/>
  <c r="E5" i="3"/>
  <c r="E6" i="3"/>
  <c r="E7" i="3"/>
  <c r="E8" i="3"/>
  <c r="E9" i="3"/>
  <c r="E10" i="3"/>
  <c r="E11" i="3"/>
  <c r="E12" i="3"/>
  <c r="E13" i="3"/>
  <c r="E19" i="3"/>
  <c r="E20" i="3"/>
  <c r="E21" i="3"/>
  <c r="E4" i="3"/>
  <c r="R10" i="2"/>
  <c r="R18" i="2"/>
  <c r="O18" i="2"/>
  <c r="K18" i="2"/>
  <c r="R17" i="2"/>
  <c r="O17" i="2"/>
  <c r="K17" i="2"/>
  <c r="R16" i="2"/>
  <c r="O16" i="2"/>
  <c r="K16" i="2"/>
  <c r="R14" i="2"/>
  <c r="O14" i="2"/>
  <c r="K14" i="2"/>
  <c r="R13" i="2"/>
  <c r="O13" i="2"/>
  <c r="K13" i="2"/>
  <c r="R12" i="2"/>
  <c r="O12" i="2"/>
  <c r="K12" i="2"/>
  <c r="R11" i="2"/>
  <c r="O11" i="2"/>
  <c r="K11" i="2"/>
  <c r="O10" i="2"/>
  <c r="K10" i="2"/>
  <c r="R9" i="2"/>
  <c r="O9" i="2"/>
  <c r="K9" i="2"/>
  <c r="R8" i="2"/>
  <c r="O8" i="2"/>
  <c r="K8" i="2"/>
  <c r="R7" i="2"/>
  <c r="O7" i="2"/>
  <c r="K7" i="2"/>
  <c r="R6" i="2"/>
  <c r="O6" i="2"/>
  <c r="K6" i="2"/>
  <c r="R5" i="2"/>
  <c r="O25" i="2"/>
  <c r="K25" i="2"/>
  <c r="O5" i="2"/>
  <c r="K5" i="2"/>
  <c r="S20" i="4" l="1"/>
  <c r="S13" i="4"/>
  <c r="S9" i="4"/>
  <c r="S5" i="4"/>
  <c r="S22" i="4" l="1"/>
</calcChain>
</file>

<file path=xl/sharedStrings.xml><?xml version="1.0" encoding="utf-8"?>
<sst xmlns="http://schemas.openxmlformats.org/spreadsheetml/2006/main" count="429" uniqueCount="206">
  <si>
    <t>Sl No</t>
  </si>
  <si>
    <t>Floors</t>
  </si>
  <si>
    <t>Carpet Area  in sq ft</t>
  </si>
  <si>
    <t>Common Area   sq ft</t>
  </si>
  <si>
    <t>Total Area           sq ft</t>
  </si>
  <si>
    <t>Basement</t>
  </si>
  <si>
    <t xml:space="preserve">Two Weller parking  </t>
  </si>
  <si>
    <t>G. Floor</t>
  </si>
  <si>
    <t>Car Parking</t>
  </si>
  <si>
    <t>Total</t>
  </si>
  <si>
    <t>Rent Sq ft</t>
  </si>
  <si>
    <t>Maintenance Sq tf</t>
  </si>
  <si>
    <r>
      <t>1</t>
    </r>
    <r>
      <rPr>
        <vertAlign val="superscript"/>
        <sz val="14"/>
        <color theme="1"/>
        <rFont val="Times New Roman"/>
        <family val="1"/>
      </rPr>
      <t>st</t>
    </r>
    <r>
      <rPr>
        <sz val="14"/>
        <color theme="1"/>
        <rFont val="Times New Roman"/>
        <family val="1"/>
      </rPr>
      <t xml:space="preserve"> Floor</t>
    </r>
  </si>
  <si>
    <r>
      <t>2</t>
    </r>
    <r>
      <rPr>
        <vertAlign val="superscript"/>
        <sz val="14"/>
        <color theme="1"/>
        <rFont val="Times New Roman"/>
        <family val="1"/>
      </rPr>
      <t>nd</t>
    </r>
    <r>
      <rPr>
        <sz val="14"/>
        <color theme="1"/>
        <rFont val="Times New Roman"/>
        <family val="1"/>
      </rPr>
      <t xml:space="preserve"> Floor</t>
    </r>
  </si>
  <si>
    <r>
      <t>3</t>
    </r>
    <r>
      <rPr>
        <vertAlign val="superscript"/>
        <sz val="14"/>
        <color theme="1"/>
        <rFont val="Times New Roman"/>
        <family val="1"/>
      </rPr>
      <t>rd</t>
    </r>
    <r>
      <rPr>
        <sz val="14"/>
        <color theme="1"/>
        <rFont val="Times New Roman"/>
        <family val="1"/>
      </rPr>
      <t xml:space="preserve"> Floor</t>
    </r>
  </si>
  <si>
    <r>
      <t>4</t>
    </r>
    <r>
      <rPr>
        <vertAlign val="superscript"/>
        <sz val="14"/>
        <color theme="1"/>
        <rFont val="Times New Roman"/>
        <family val="1"/>
      </rPr>
      <t>th</t>
    </r>
    <r>
      <rPr>
        <sz val="14"/>
        <color theme="1"/>
        <rFont val="Times New Roman"/>
        <family val="1"/>
      </rPr>
      <t xml:space="preserve"> Floor</t>
    </r>
  </si>
  <si>
    <t>KEONICS IT PARK AKKAMAHADEVI COLONY,OPP HIGH COURT KALBURAGI-585103</t>
  </si>
  <si>
    <t>KARNATAKA STATE ELECTRONICS DEVELOPMENT CORPORATION LIMITED    (KEONICS)</t>
  </si>
  <si>
    <t>2ND FLOOR, TTMC 'A' BLOCK, BMTC COMPLEX, KH ROAD, SHANTHINAGAR,</t>
  </si>
  <si>
    <t>BANGALORE - 560027, KARNATAKA</t>
  </si>
  <si>
    <t>KEONICS IT  PARK - No. 02, KHB  Colony, Biddapur (Opp. High Court), KALABURAGI-585 103</t>
  </si>
  <si>
    <t>Name Of The Company</t>
  </si>
  <si>
    <t>Floor</t>
  </si>
  <si>
    <t>Area  in Sq.Ft</t>
  </si>
  <si>
    <t>2015-16</t>
  </si>
  <si>
    <t>2016-17</t>
  </si>
  <si>
    <t>2017-18 Up To Mar-18</t>
  </si>
  <si>
    <t>Electricity Arrears  Jul-21</t>
  </si>
  <si>
    <t>Rent Arrears Jul-21</t>
  </si>
  <si>
    <t>M/S KEOCH IT SOLUTIONS PVT LTD (G1-G2)</t>
  </si>
  <si>
    <t>Ground Floor</t>
  </si>
  <si>
    <t>-</t>
  </si>
  <si>
    <t>M/s Khamling Canteen</t>
  </si>
  <si>
    <t>Main Gate Ground Floor</t>
  </si>
  <si>
    <t>M/s S.V Milk And Chat Bhandar</t>
  </si>
  <si>
    <t xml:space="preserve">M/s B V H CONSULTING ENGINEEERS </t>
  </si>
  <si>
    <t xml:space="preserve"> 1st Floor</t>
  </si>
  <si>
    <t xml:space="preserve">M/s Minds Solvit Pvt Ltd </t>
  </si>
  <si>
    <t>Approximate</t>
  </si>
  <si>
    <t>M/s  District Cosumer Disputes Redressal Commission</t>
  </si>
  <si>
    <t>M/s Digisnare Technologies  LLP</t>
  </si>
  <si>
    <t>Infothink Technologies</t>
  </si>
  <si>
    <t xml:space="preserve"> 2nd Floor</t>
  </si>
  <si>
    <t>M/s Krishi Bhandu</t>
  </si>
  <si>
    <t>M/s Eccentric Tutelage</t>
  </si>
  <si>
    <t>M/s RELIANCE CORPORATE PARK</t>
  </si>
  <si>
    <t>3 rd Floor</t>
  </si>
  <si>
    <t>M/s TECHKSHETRA INFO SOLUTIONS PVT LTD</t>
  </si>
  <si>
    <t>4th Floor</t>
  </si>
  <si>
    <t>Well Spring Career School</t>
  </si>
  <si>
    <t xml:space="preserve"> Keonics Office Incubic center </t>
  </si>
  <si>
    <t>vacant</t>
  </si>
  <si>
    <t>10  seater</t>
  </si>
  <si>
    <t>M/s Utilinet Technologies Services</t>
  </si>
  <si>
    <t xml:space="preserve"> 4 seater</t>
  </si>
  <si>
    <t>M/s Linuscart IT Solutions Pvt Ltd</t>
  </si>
  <si>
    <t xml:space="preserve"> 2 seater</t>
  </si>
  <si>
    <t>5 seater</t>
  </si>
  <si>
    <t>Total Area  in Sq.Ft</t>
  </si>
  <si>
    <t xml:space="preserve">Rent Rate </t>
  </si>
  <si>
    <t>Rent &amp; Maintenance</t>
  </si>
  <si>
    <t>10 Times of Rent &amp; Maint</t>
  </si>
  <si>
    <t xml:space="preserve">Security Deposit Allready Received </t>
  </si>
  <si>
    <t xml:space="preserve">Aditional Security Depost Received </t>
  </si>
  <si>
    <t>Total Deposit</t>
  </si>
  <si>
    <t>Balance</t>
  </si>
  <si>
    <t>Remarks</t>
  </si>
  <si>
    <t xml:space="preserve">Sl NO </t>
  </si>
  <si>
    <t>Carpet + Common Area in sq.ft</t>
  </si>
  <si>
    <t>Alloted Area in sq.ft</t>
  </si>
  <si>
    <t>Vacant Area</t>
  </si>
  <si>
    <t>District Skill Mission Office (DSDO) Kalaburagi</t>
  </si>
  <si>
    <t xml:space="preserve"> 2nd Floor  incubic center</t>
  </si>
  <si>
    <t>Corpet Area 8in Sq.Ft</t>
  </si>
  <si>
    <t>Common Area In Sq ft</t>
  </si>
  <si>
    <t xml:space="preserve">Rent </t>
  </si>
  <si>
    <t>Maintenance</t>
  </si>
  <si>
    <t xml:space="preserve">Keonics Office </t>
  </si>
  <si>
    <t>Keonics IT Park ,Kalaburagi</t>
  </si>
  <si>
    <t xml:space="preserve">Work Order Period </t>
  </si>
  <si>
    <t>From</t>
  </si>
  <si>
    <t>To</t>
  </si>
  <si>
    <t>No of persons Working,Age&amp; Adhar Copy</t>
  </si>
  <si>
    <t>Name of Staff</t>
  </si>
  <si>
    <t>Age/DOB</t>
  </si>
  <si>
    <t>Adhara No</t>
  </si>
  <si>
    <t>Bill Claim P/M</t>
  </si>
  <si>
    <t>Net Salary</t>
  </si>
  <si>
    <t>Name of the Agency</t>
  </si>
  <si>
    <t xml:space="preserve">Security &amp; House Keeping Agency Details </t>
  </si>
  <si>
    <t>Bhadrappa</t>
  </si>
  <si>
    <t>Sahebgouda</t>
  </si>
  <si>
    <t>Sharanappa</t>
  </si>
  <si>
    <t>Renukabai</t>
  </si>
  <si>
    <t>Nature of Work</t>
  </si>
  <si>
    <t>Ambika</t>
  </si>
  <si>
    <t>Kusamavati</t>
  </si>
  <si>
    <t>Kashinath</t>
  </si>
  <si>
    <t>Iranna</t>
  </si>
  <si>
    <t>Eranna</t>
  </si>
  <si>
    <t>Security Guard</t>
  </si>
  <si>
    <t>Housekeeping</t>
  </si>
  <si>
    <t>Gardener</t>
  </si>
  <si>
    <t>Electrician</t>
  </si>
  <si>
    <t xml:space="preserve">Data Entry Operator </t>
  </si>
  <si>
    <t>25.07.1985</t>
  </si>
  <si>
    <t>01.11.2022</t>
  </si>
  <si>
    <t>31.10.2023</t>
  </si>
  <si>
    <t>M/s Purohit Computers &amp; IT Services # Shri Guru Arced, Mallikarjun Chowk, Afzalpur,Kalburagi-585 301</t>
  </si>
  <si>
    <t>8672 7499 5902</t>
  </si>
  <si>
    <t>4084 0875 3592</t>
  </si>
  <si>
    <t>5168 6970 3719</t>
  </si>
  <si>
    <t>3975 4895 4708</t>
  </si>
  <si>
    <t>6304 0917 3409</t>
  </si>
  <si>
    <t>9688 4072 0069</t>
  </si>
  <si>
    <t>4144 5418 8589</t>
  </si>
  <si>
    <t>7235 9089 7710</t>
  </si>
  <si>
    <t>M/s Sapphire Services # 787,1st Floor, 6th Cross, Hosur Road Electronics City, Post, Bangalore 560 100</t>
  </si>
  <si>
    <t>01.03.2023</t>
  </si>
  <si>
    <t>28.02.2024</t>
  </si>
  <si>
    <t>Shankarao</t>
  </si>
  <si>
    <t xml:space="preserve">STP Operator </t>
  </si>
  <si>
    <t>Karthik Kulkarni</t>
  </si>
  <si>
    <t>02.06.1994</t>
  </si>
  <si>
    <t>16.02.1995</t>
  </si>
  <si>
    <t>1911 6791 4194</t>
  </si>
  <si>
    <t>M/s Dawar Elevators # S18/1,2nd Floor, Asian Business Centre, Kalburagi 585 102</t>
  </si>
  <si>
    <t>01.05.2022</t>
  </si>
  <si>
    <t>31.04.2023</t>
  </si>
  <si>
    <t>Total Rs.</t>
  </si>
  <si>
    <t>Lift No 1</t>
  </si>
  <si>
    <t>Lift No 2</t>
  </si>
  <si>
    <t>AMC</t>
  </si>
  <si>
    <t>KEONICS IT PARK Kalburagi</t>
  </si>
  <si>
    <t>Floor Wise Occupied Space &amp; Vacant Space</t>
  </si>
  <si>
    <t>KEONICS IT PARK KALBURAGI</t>
  </si>
  <si>
    <t>Staement Kalburagi Rent &amp; Maintanance Charge as Per Revised w.e.f 01.04.2022</t>
  </si>
  <si>
    <t>Staement Kalburagi  Built up Area Floor Wise</t>
  </si>
  <si>
    <t>Statement of Security Deposite Received Account</t>
  </si>
  <si>
    <t>M/S Keoch It Solutions Pvt Ltd (G1-G2)</t>
  </si>
  <si>
    <t>Alloted Floor</t>
  </si>
  <si>
    <t>Alloted Space</t>
  </si>
  <si>
    <t>Carpet Area in Sq ft</t>
  </si>
  <si>
    <t>Common Area in Sq ft</t>
  </si>
  <si>
    <t>Rent Rate  Per Seater</t>
  </si>
  <si>
    <t>UTR No KKBKH22088921290 Date 29.03.2022</t>
  </si>
  <si>
    <t>Ref No N159221991134894 Date 08.06.2022</t>
  </si>
  <si>
    <t>Ref No T2202281706529405970757 Date 28.02.2022 &amp; Ref No 206012414032 Date 01.03.2022</t>
  </si>
  <si>
    <t>DD No 345884  Date 27.03.2019</t>
  </si>
  <si>
    <t>DD No 349419 Date 07.02.2022</t>
  </si>
  <si>
    <t>6965 9286 7462</t>
  </si>
  <si>
    <t>Ref No N348211752119219 Date 14.12.2021</t>
  </si>
  <si>
    <t>9901 2059 3834</t>
  </si>
  <si>
    <t>DD No 488384 Date 09.02.2022</t>
  </si>
  <si>
    <t xml:space="preserve">Alloted </t>
  </si>
  <si>
    <t>Ligal  Action</t>
  </si>
  <si>
    <t xml:space="preserve">CEO Name </t>
  </si>
  <si>
    <t>Moble Number</t>
  </si>
  <si>
    <t>E-Mail ID</t>
  </si>
  <si>
    <t>Address</t>
  </si>
  <si>
    <t xml:space="preserve">Basavesh </t>
  </si>
  <si>
    <t>9538811234/       9538704060</t>
  </si>
  <si>
    <t>basavesh23@gmail.com</t>
  </si>
  <si>
    <t># F-6 2nd Floor Mam's Classic Tower Kalaburgi -03</t>
  </si>
  <si>
    <t>Khamaling</t>
  </si>
  <si>
    <t>Not maintaind Mail ID</t>
  </si>
  <si>
    <t>Akka Mahadevi Colony Kalaburagi</t>
  </si>
  <si>
    <t>Kusmavati</t>
  </si>
  <si>
    <t>Ambika Nagar GDA Layout Kalaburgi</t>
  </si>
  <si>
    <t>Mallikarjun</t>
  </si>
  <si>
    <t>mbnk2278@yahoo.com</t>
  </si>
  <si>
    <t>No 41/2,6th main road jananajyothinagara, jananabharathi Bangalore - 5860056</t>
  </si>
  <si>
    <t>Sri Doddappa .S. Nisty</t>
  </si>
  <si>
    <t>hr@mindssolvit.com</t>
  </si>
  <si>
    <t>Sri Rahul Bilgundi                                                       M/s Sri Nisty Automotives SB Temple Road Kalburagi</t>
  </si>
  <si>
    <t>M/s  District Cosumer Disputes Redressal Commission Rajapur Kusnoor Road Opp Pragati Krishna Grameen Bank,Kalaburagi-585105</t>
  </si>
  <si>
    <t xml:space="preserve">Akash </t>
  </si>
  <si>
    <t>info@digisnare.com</t>
  </si>
  <si>
    <t># 10  Ground Floor Jajee Archade S B College Kalburgi 104</t>
  </si>
  <si>
    <t>Mr Sharanabasappa</t>
  </si>
  <si>
    <t>sssharan1988@gmail.com</t>
  </si>
  <si>
    <t>Infothink Technologies 2 nd Floor  Block No A2/1 Keonics IT Park Kalburagi</t>
  </si>
  <si>
    <t>krishibandhu.kar@gmail.com</t>
  </si>
  <si>
    <t># 133, Himanth Nilaya, Next to Aanjeenaya Temple, Herohalli, Bangalore -560091</t>
  </si>
  <si>
    <t>Mohd Sadroddin</t>
  </si>
  <si>
    <t>mohd.sadroddin@gmail.com</t>
  </si>
  <si>
    <t xml:space="preserve"> Eccentric Tutelage 1-119/IC, Kadaganchi Complex Near New Gurudstts Bhoojanalaya Kalburagi</t>
  </si>
  <si>
    <t xml:space="preserve">Mr Srinivas Choudri </t>
  </si>
  <si>
    <t>Lakshmana.Ambaraya@ril.com</t>
  </si>
  <si>
    <t>Sri N .Madavan Reliance Corprate Park Building No 4,5 TTC Industrial Area Thane Belapur Road, Ghansoli, Navi Mumbai-400701</t>
  </si>
  <si>
    <t>Murdhar</t>
  </si>
  <si>
    <t>dsoklb2017@gmail.com</t>
  </si>
  <si>
    <t>ITI College opp Dipo No 1 Jewargi Cross Kalburagi</t>
  </si>
  <si>
    <t>Santosh Hiremth</t>
  </si>
  <si>
    <t>#92/3, 2nd Floor, RK Complex, Kathriguppe Main Road, BSK 3rd Stage, Bangalore 560085</t>
  </si>
  <si>
    <t>Suresh</t>
  </si>
  <si>
    <t>Mr Suresh Wellsring Career Scool G.8 Darshan Edifice, Thimmapuri Cross Kalburagi</t>
  </si>
  <si>
    <t>Praveen Kulkarni</t>
  </si>
  <si>
    <t>marketing@utilinettech.com</t>
  </si>
  <si>
    <t>No -4112,1st Floor, 14th Main Road, E Block, Rajajinagar 2nd Stage Bangalore 560010</t>
  </si>
  <si>
    <t>Sunil Kumar</t>
  </si>
  <si>
    <t>sunilvibhute.linuscart@gmail.com</t>
  </si>
  <si>
    <t>Plot No 3 Adarsh Nilay Ambika Nagar Kalburagi-585102</t>
  </si>
  <si>
    <t>DD No 391923 Date 26.09.2014</t>
  </si>
  <si>
    <t>RTGS No ID00848533 Date 30.09.2022</t>
  </si>
  <si>
    <t>Govt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</si>
</sst>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0" x14ac:knownFonts="1">
    <font>
      <sz val="11"/>
      <color theme="1"/>
      <name val="Calibri"/>
      <family val="2"/>
      <scheme val="minor"/>
    </font>
    <font>
      <b/>
      <sz val="2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vertAlign val="superscript"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Georgia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u/>
      <sz val="12"/>
      <name val="Calibri"/>
      <family val="2"/>
      <scheme val="minor"/>
    </font>
    <font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" fontId="13" fillId="0" borderId="0" xfId="0" applyNumberFormat="1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23" fillId="0" borderId="0" xfId="0" applyFont="1"/>
    <xf numFmtId="0" fontId="23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7" fontId="25" fillId="2" borderId="5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164" fontId="10" fillId="2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7" fontId="25" fillId="4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4" fillId="3" borderId="1" xfId="0" applyFont="1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16" fillId="3" borderId="0" xfId="0" applyFont="1" applyFill="1"/>
    <xf numFmtId="0" fontId="17" fillId="0" borderId="1" xfId="0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25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krishibandhu.kar@gmail.com" TargetMode="External"/><Relationship Id="rId2" Type="http://schemas.openxmlformats.org/officeDocument/2006/relationships/hyperlink" Target="mailto:hr@mindssolvit.com" TargetMode="External"/><Relationship Id="rId1" Type="http://schemas.openxmlformats.org/officeDocument/2006/relationships/hyperlink" Target="mailto:dsoklb2017@gmail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mbnk2278@yahoo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view="pageBreakPreview" zoomScale="60" zoomScaleNormal="85" workbookViewId="0">
      <selection activeCell="AF16" sqref="AF16"/>
    </sheetView>
  </sheetViews>
  <sheetFormatPr defaultColWidth="9.109375" defaultRowHeight="18" x14ac:dyDescent="0.25"/>
  <cols>
    <col min="1" max="1" width="6.5546875" style="19" bestFit="1" customWidth="1"/>
    <col min="2" max="2" width="30.5546875" style="20" customWidth="1"/>
    <col min="3" max="3" width="13.88671875" style="14" customWidth="1"/>
    <col min="4" max="4" width="9.88671875" style="14" customWidth="1"/>
    <col min="5" max="5" width="8.88671875" style="21" customWidth="1"/>
    <col min="6" max="6" width="9.44140625" style="21" customWidth="1"/>
    <col min="7" max="7" width="12.33203125" style="22" customWidth="1"/>
    <col min="8" max="8" width="14.44140625" style="23" hidden="1" customWidth="1"/>
    <col min="9" max="9" width="14.44140625" style="14" hidden="1" customWidth="1"/>
    <col min="10" max="10" width="20.88671875" style="14" hidden="1" customWidth="1"/>
    <col min="11" max="11" width="14.5546875" style="14" hidden="1" customWidth="1"/>
    <col min="12" max="12" width="16" style="14" hidden="1" customWidth="1"/>
    <col min="13" max="13" width="15.88671875" style="14" hidden="1" customWidth="1"/>
    <col min="14" max="15" width="15.33203125" style="14" hidden="1" customWidth="1"/>
    <col min="16" max="16" width="6.88671875" style="24" customWidth="1"/>
    <col min="17" max="17" width="11.109375" style="9" customWidth="1"/>
    <col min="18" max="18" width="10" style="9" customWidth="1"/>
    <col min="19" max="19" width="10.33203125" style="9" customWidth="1"/>
    <col min="20" max="20" width="11.6640625" style="10" customWidth="1"/>
    <col min="21" max="22" width="9.109375" style="10"/>
    <col min="23" max="23" width="39.44140625" style="24" customWidth="1"/>
    <col min="24" max="16384" width="9.109375" style="9"/>
  </cols>
  <sheetData>
    <row r="1" spans="1:23" ht="31.5" customHeight="1" x14ac:dyDescent="0.4">
      <c r="A1" s="146" t="s">
        <v>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3" ht="23.25" customHeight="1" x14ac:dyDescent="0.4">
      <c r="A2" s="148" t="s">
        <v>138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 ht="23.25" customHeight="1" x14ac:dyDescent="0.4">
      <c r="A3" s="145" t="s">
        <v>0</v>
      </c>
      <c r="B3" s="143" t="s">
        <v>21</v>
      </c>
      <c r="C3" s="150" t="s">
        <v>141</v>
      </c>
      <c r="D3" s="150"/>
      <c r="E3" s="150"/>
      <c r="F3" s="144" t="s">
        <v>58</v>
      </c>
      <c r="G3" s="145" t="s">
        <v>59</v>
      </c>
      <c r="H3" s="118"/>
      <c r="I3" s="118"/>
      <c r="J3" s="118"/>
      <c r="K3" s="118"/>
      <c r="L3" s="118"/>
      <c r="M3" s="118"/>
      <c r="N3" s="118"/>
      <c r="O3" s="118"/>
      <c r="P3" s="151" t="s">
        <v>11</v>
      </c>
      <c r="Q3" s="143" t="s">
        <v>60</v>
      </c>
      <c r="R3" s="143" t="s">
        <v>61</v>
      </c>
      <c r="S3" s="143" t="s">
        <v>62</v>
      </c>
      <c r="T3" s="143" t="s">
        <v>63</v>
      </c>
      <c r="U3" s="143" t="s">
        <v>64</v>
      </c>
      <c r="V3" s="143" t="s">
        <v>65</v>
      </c>
      <c r="W3" s="143" t="s">
        <v>66</v>
      </c>
    </row>
    <row r="4" spans="1:23" s="96" customFormat="1" ht="30.75" customHeight="1" x14ac:dyDescent="0.3">
      <c r="A4" s="145"/>
      <c r="B4" s="143"/>
      <c r="C4" s="120" t="s">
        <v>140</v>
      </c>
      <c r="D4" s="115" t="s">
        <v>142</v>
      </c>
      <c r="E4" s="115" t="s">
        <v>143</v>
      </c>
      <c r="F4" s="144"/>
      <c r="G4" s="145"/>
      <c r="H4" s="120" t="s">
        <v>24</v>
      </c>
      <c r="I4" s="120" t="s">
        <v>25</v>
      </c>
      <c r="J4" s="120" t="s">
        <v>26</v>
      </c>
      <c r="K4" s="120" t="s">
        <v>9</v>
      </c>
      <c r="L4" s="120"/>
      <c r="M4" s="121" t="s">
        <v>27</v>
      </c>
      <c r="N4" s="121" t="s">
        <v>28</v>
      </c>
      <c r="O4" s="122" t="s">
        <v>9</v>
      </c>
      <c r="P4" s="151"/>
      <c r="Q4" s="143"/>
      <c r="R4" s="143"/>
      <c r="S4" s="143"/>
      <c r="T4" s="143"/>
      <c r="U4" s="143"/>
      <c r="V4" s="143"/>
      <c r="W4" s="143"/>
    </row>
    <row r="5" spans="1:23" s="38" customFormat="1" ht="29.25" customHeight="1" x14ac:dyDescent="0.25">
      <c r="A5" s="75">
        <v>1</v>
      </c>
      <c r="B5" s="92" t="s">
        <v>139</v>
      </c>
      <c r="C5" s="56" t="s">
        <v>30</v>
      </c>
      <c r="D5" s="57">
        <v>481.95</v>
      </c>
      <c r="E5" s="57">
        <v>205.31</v>
      </c>
      <c r="F5" s="57">
        <v>687.26</v>
      </c>
      <c r="G5" s="58">
        <v>5</v>
      </c>
      <c r="H5" s="56" t="s">
        <v>31</v>
      </c>
      <c r="I5" s="56">
        <v>59763</v>
      </c>
      <c r="J5" s="56">
        <v>18070</v>
      </c>
      <c r="K5" s="56">
        <f>SUM(I5:J5)</f>
        <v>77833</v>
      </c>
      <c r="L5" s="56"/>
      <c r="M5" s="59">
        <v>1365</v>
      </c>
      <c r="N5" s="59">
        <v>60825</v>
      </c>
      <c r="O5" s="56">
        <f>M5+N5</f>
        <v>62190</v>
      </c>
      <c r="P5" s="60">
        <v>2</v>
      </c>
      <c r="Q5" s="59">
        <f>F5*7</f>
        <v>4810.82</v>
      </c>
      <c r="R5" s="59">
        <f>Q5*10</f>
        <v>48108.2</v>
      </c>
      <c r="S5" s="37">
        <v>41236</v>
      </c>
      <c r="T5" s="31">
        <v>0</v>
      </c>
      <c r="U5" s="31">
        <f>S5</f>
        <v>41236</v>
      </c>
      <c r="V5" s="31">
        <v>0</v>
      </c>
      <c r="W5" s="36" t="s">
        <v>148</v>
      </c>
    </row>
    <row r="6" spans="1:23" s="38" customFormat="1" ht="29.25" customHeight="1" x14ac:dyDescent="0.3">
      <c r="A6" s="75">
        <v>2</v>
      </c>
      <c r="B6" s="56" t="s">
        <v>32</v>
      </c>
      <c r="C6" s="56" t="s">
        <v>33</v>
      </c>
      <c r="D6" s="62">
        <v>200</v>
      </c>
      <c r="E6" s="62"/>
      <c r="F6" s="62">
        <v>200</v>
      </c>
      <c r="G6" s="58">
        <v>15</v>
      </c>
      <c r="H6" s="56" t="s">
        <v>31</v>
      </c>
      <c r="I6" s="56">
        <v>59763</v>
      </c>
      <c r="J6" s="56">
        <v>18070</v>
      </c>
      <c r="K6" s="56">
        <f t="shared" ref="K6:K18" si="0">SUM(I6:J6)</f>
        <v>77833</v>
      </c>
      <c r="L6" s="56"/>
      <c r="M6" s="59">
        <v>1365</v>
      </c>
      <c r="N6" s="59">
        <v>60825</v>
      </c>
      <c r="O6" s="56">
        <f t="shared" ref="O6:O18" si="1">M6+N6</f>
        <v>62190</v>
      </c>
      <c r="P6" s="60">
        <v>2</v>
      </c>
      <c r="Q6" s="59">
        <f>F6*15</f>
        <v>3000</v>
      </c>
      <c r="R6" s="59">
        <f t="shared" ref="R6:R18" si="2">Q6*10</f>
        <v>30000</v>
      </c>
      <c r="S6" s="37">
        <v>30000</v>
      </c>
      <c r="T6" s="31">
        <v>0</v>
      </c>
      <c r="U6" s="31">
        <f t="shared" ref="U6:U18" si="3">S6</f>
        <v>30000</v>
      </c>
      <c r="V6" s="31">
        <v>0</v>
      </c>
      <c r="W6" s="36" t="s">
        <v>149</v>
      </c>
    </row>
    <row r="7" spans="1:23" s="38" customFormat="1" ht="29.25" customHeight="1" x14ac:dyDescent="0.3">
      <c r="A7" s="75">
        <v>3</v>
      </c>
      <c r="B7" s="63" t="s">
        <v>34</v>
      </c>
      <c r="C7" s="56" t="s">
        <v>33</v>
      </c>
      <c r="D7" s="62">
        <v>100</v>
      </c>
      <c r="E7" s="62"/>
      <c r="F7" s="62">
        <v>100</v>
      </c>
      <c r="G7" s="58">
        <v>15</v>
      </c>
      <c r="H7" s="56" t="s">
        <v>31</v>
      </c>
      <c r="I7" s="56">
        <v>59763</v>
      </c>
      <c r="J7" s="56">
        <v>18070</v>
      </c>
      <c r="K7" s="56">
        <f t="shared" si="0"/>
        <v>77833</v>
      </c>
      <c r="L7" s="56"/>
      <c r="M7" s="59">
        <v>1365</v>
      </c>
      <c r="N7" s="59">
        <v>60825</v>
      </c>
      <c r="O7" s="56">
        <f t="shared" si="1"/>
        <v>62190</v>
      </c>
      <c r="P7" s="60">
        <v>2</v>
      </c>
      <c r="Q7" s="59">
        <f>F7*15</f>
        <v>1500</v>
      </c>
      <c r="R7" s="59">
        <f t="shared" si="2"/>
        <v>15000</v>
      </c>
      <c r="S7" s="37">
        <v>15000</v>
      </c>
      <c r="T7" s="31">
        <v>0</v>
      </c>
      <c r="U7" s="31">
        <f t="shared" si="3"/>
        <v>15000</v>
      </c>
      <c r="V7" s="31">
        <v>0</v>
      </c>
      <c r="W7" s="36" t="s">
        <v>153</v>
      </c>
    </row>
    <row r="8" spans="1:23" s="38" customFormat="1" ht="29.25" customHeight="1" x14ac:dyDescent="0.3">
      <c r="A8" s="75">
        <v>4</v>
      </c>
      <c r="B8" s="64" t="s">
        <v>35</v>
      </c>
      <c r="C8" s="56" t="s">
        <v>36</v>
      </c>
      <c r="D8" s="57">
        <v>1037.6199999999999</v>
      </c>
      <c r="E8" s="57">
        <v>442.03</v>
      </c>
      <c r="F8" s="57">
        <v>1479.65</v>
      </c>
      <c r="G8" s="58">
        <v>5</v>
      </c>
      <c r="H8" s="56" t="s">
        <v>31</v>
      </c>
      <c r="I8" s="56">
        <v>59763</v>
      </c>
      <c r="J8" s="56">
        <v>18070</v>
      </c>
      <c r="K8" s="56">
        <f t="shared" si="0"/>
        <v>77833</v>
      </c>
      <c r="L8" s="56"/>
      <c r="M8" s="59">
        <v>1365</v>
      </c>
      <c r="N8" s="59">
        <v>60825</v>
      </c>
      <c r="O8" s="56">
        <f t="shared" si="1"/>
        <v>62190</v>
      </c>
      <c r="P8" s="60">
        <v>2</v>
      </c>
      <c r="Q8" s="59">
        <f t="shared" ref="Q8:Q18" si="4">F8*7</f>
        <v>10357.550000000001</v>
      </c>
      <c r="R8" s="59">
        <f t="shared" si="2"/>
        <v>103575.50000000001</v>
      </c>
      <c r="S8" s="37">
        <v>105000</v>
      </c>
      <c r="T8" s="31">
        <v>0</v>
      </c>
      <c r="U8" s="31">
        <f t="shared" si="3"/>
        <v>105000</v>
      </c>
      <c r="V8" s="31">
        <v>0</v>
      </c>
      <c r="W8" s="36" t="s">
        <v>204</v>
      </c>
    </row>
    <row r="9" spans="1:23" s="38" customFormat="1" ht="29.25" customHeight="1" x14ac:dyDescent="0.3">
      <c r="A9" s="75">
        <v>5</v>
      </c>
      <c r="B9" s="63" t="s">
        <v>37</v>
      </c>
      <c r="C9" s="56" t="s">
        <v>36</v>
      </c>
      <c r="D9" s="57">
        <v>2046.73</v>
      </c>
      <c r="E9" s="57">
        <v>871.91</v>
      </c>
      <c r="F9" s="57">
        <v>2918.64</v>
      </c>
      <c r="G9" s="58">
        <v>5</v>
      </c>
      <c r="H9" s="56" t="s">
        <v>31</v>
      </c>
      <c r="I9" s="56">
        <v>59763</v>
      </c>
      <c r="J9" s="56">
        <v>18070</v>
      </c>
      <c r="K9" s="56">
        <f t="shared" si="0"/>
        <v>77833</v>
      </c>
      <c r="L9" s="56"/>
      <c r="M9" s="59">
        <v>1365</v>
      </c>
      <c r="N9" s="59">
        <v>60825</v>
      </c>
      <c r="O9" s="56">
        <f t="shared" si="1"/>
        <v>62190</v>
      </c>
      <c r="P9" s="60">
        <v>2</v>
      </c>
      <c r="Q9" s="59">
        <f t="shared" si="4"/>
        <v>20430.48</v>
      </c>
      <c r="R9" s="59">
        <f t="shared" si="2"/>
        <v>204304.8</v>
      </c>
      <c r="S9" s="37"/>
      <c r="T9" s="31">
        <v>0</v>
      </c>
      <c r="U9" s="31">
        <f t="shared" si="3"/>
        <v>0</v>
      </c>
      <c r="V9" s="31"/>
      <c r="W9" s="139" t="s">
        <v>155</v>
      </c>
    </row>
    <row r="10" spans="1:23" s="42" customFormat="1" ht="29.25" customHeight="1" x14ac:dyDescent="0.3">
      <c r="A10" s="75">
        <v>6</v>
      </c>
      <c r="B10" s="64" t="s">
        <v>39</v>
      </c>
      <c r="C10" s="56" t="s">
        <v>36</v>
      </c>
      <c r="D10" s="57">
        <v>1970.37</v>
      </c>
      <c r="E10" s="57">
        <v>839.38</v>
      </c>
      <c r="F10" s="57">
        <v>2809.75</v>
      </c>
      <c r="G10" s="58">
        <v>5</v>
      </c>
      <c r="H10" s="56" t="s">
        <v>31</v>
      </c>
      <c r="I10" s="56">
        <v>59763</v>
      </c>
      <c r="J10" s="56">
        <v>18070</v>
      </c>
      <c r="K10" s="56">
        <f t="shared" si="0"/>
        <v>77833</v>
      </c>
      <c r="L10" s="56"/>
      <c r="M10" s="59">
        <v>1365</v>
      </c>
      <c r="N10" s="59">
        <v>60825</v>
      </c>
      <c r="O10" s="56">
        <f t="shared" si="1"/>
        <v>62190</v>
      </c>
      <c r="P10" s="60">
        <v>2</v>
      </c>
      <c r="Q10" s="59">
        <f t="shared" si="4"/>
        <v>19668.25</v>
      </c>
      <c r="R10" s="59">
        <f t="shared" si="2"/>
        <v>196682.5</v>
      </c>
      <c r="S10" s="41"/>
      <c r="T10" s="31">
        <v>0</v>
      </c>
      <c r="U10" s="31">
        <f t="shared" si="3"/>
        <v>0</v>
      </c>
      <c r="V10" s="31">
        <v>0</v>
      </c>
      <c r="W10" s="131" t="s">
        <v>154</v>
      </c>
    </row>
    <row r="11" spans="1:23" s="42" customFormat="1" ht="29.25" customHeight="1" x14ac:dyDescent="0.3">
      <c r="A11" s="75">
        <v>7</v>
      </c>
      <c r="B11" s="63" t="s">
        <v>40</v>
      </c>
      <c r="C11" s="56" t="s">
        <v>36</v>
      </c>
      <c r="D11" s="57">
        <v>1069.46</v>
      </c>
      <c r="E11" s="57">
        <v>455.59</v>
      </c>
      <c r="F11" s="57">
        <v>1525.05</v>
      </c>
      <c r="G11" s="58">
        <v>5</v>
      </c>
      <c r="H11" s="56" t="s">
        <v>31</v>
      </c>
      <c r="I11" s="56">
        <v>59763</v>
      </c>
      <c r="J11" s="56">
        <v>18070</v>
      </c>
      <c r="K11" s="56">
        <f t="shared" si="0"/>
        <v>77833</v>
      </c>
      <c r="L11" s="56"/>
      <c r="M11" s="59">
        <v>1365</v>
      </c>
      <c r="N11" s="59">
        <v>60825</v>
      </c>
      <c r="O11" s="56">
        <f t="shared" si="1"/>
        <v>62190</v>
      </c>
      <c r="P11" s="60">
        <v>2</v>
      </c>
      <c r="Q11" s="59">
        <f t="shared" si="4"/>
        <v>10675.35</v>
      </c>
      <c r="R11" s="59">
        <f t="shared" si="2"/>
        <v>106753.5</v>
      </c>
      <c r="S11" s="41">
        <v>106750</v>
      </c>
      <c r="T11" s="31">
        <v>0</v>
      </c>
      <c r="U11" s="31">
        <f t="shared" si="3"/>
        <v>106750</v>
      </c>
      <c r="V11" s="31">
        <v>0</v>
      </c>
      <c r="W11" s="131" t="s">
        <v>151</v>
      </c>
    </row>
    <row r="12" spans="1:23" s="42" customFormat="1" ht="29.25" customHeight="1" x14ac:dyDescent="0.3">
      <c r="A12" s="75">
        <v>8</v>
      </c>
      <c r="B12" s="63" t="s">
        <v>41</v>
      </c>
      <c r="C12" s="56" t="s">
        <v>42</v>
      </c>
      <c r="D12" s="57">
        <v>1023.19</v>
      </c>
      <c r="E12" s="57">
        <v>435.88</v>
      </c>
      <c r="F12" s="57">
        <v>1459.07</v>
      </c>
      <c r="G12" s="58">
        <v>5</v>
      </c>
      <c r="H12" s="56" t="s">
        <v>31</v>
      </c>
      <c r="I12" s="56">
        <v>59763</v>
      </c>
      <c r="J12" s="56">
        <v>18070</v>
      </c>
      <c r="K12" s="56">
        <f t="shared" si="0"/>
        <v>77833</v>
      </c>
      <c r="L12" s="56"/>
      <c r="M12" s="59">
        <v>1365</v>
      </c>
      <c r="N12" s="59">
        <v>60825</v>
      </c>
      <c r="O12" s="56">
        <f t="shared" si="1"/>
        <v>62190</v>
      </c>
      <c r="P12" s="60">
        <v>2</v>
      </c>
      <c r="Q12" s="59">
        <f t="shared" si="4"/>
        <v>10213.49</v>
      </c>
      <c r="R12" s="59">
        <f t="shared" si="2"/>
        <v>102134.9</v>
      </c>
      <c r="S12" s="41"/>
      <c r="T12" s="31">
        <v>0</v>
      </c>
      <c r="U12" s="31">
        <f t="shared" si="3"/>
        <v>0</v>
      </c>
      <c r="V12" s="31">
        <v>0</v>
      </c>
      <c r="W12" s="140" t="s">
        <v>155</v>
      </c>
    </row>
    <row r="13" spans="1:23" s="42" customFormat="1" ht="50.25" customHeight="1" x14ac:dyDescent="0.3">
      <c r="A13" s="75">
        <v>9</v>
      </c>
      <c r="B13" s="63" t="s">
        <v>43</v>
      </c>
      <c r="C13" s="63" t="s">
        <v>42</v>
      </c>
      <c r="D13" s="67">
        <v>1023.19</v>
      </c>
      <c r="E13" s="67">
        <v>435.88</v>
      </c>
      <c r="F13" s="67">
        <v>1459.07</v>
      </c>
      <c r="G13" s="58">
        <v>5</v>
      </c>
      <c r="H13" s="56" t="s">
        <v>31</v>
      </c>
      <c r="I13" s="56">
        <v>59763</v>
      </c>
      <c r="J13" s="56">
        <v>18070</v>
      </c>
      <c r="K13" s="56">
        <f t="shared" si="0"/>
        <v>77833</v>
      </c>
      <c r="L13" s="56"/>
      <c r="M13" s="59">
        <v>1365</v>
      </c>
      <c r="N13" s="59">
        <v>60825</v>
      </c>
      <c r="O13" s="56">
        <f t="shared" si="1"/>
        <v>62190</v>
      </c>
      <c r="P13" s="60">
        <v>2</v>
      </c>
      <c r="Q13" s="59">
        <f t="shared" si="4"/>
        <v>10213.49</v>
      </c>
      <c r="R13" s="59">
        <f t="shared" si="2"/>
        <v>102134.9</v>
      </c>
      <c r="S13" s="41">
        <v>102130</v>
      </c>
      <c r="T13" s="32">
        <v>0</v>
      </c>
      <c r="U13" s="31">
        <f t="shared" si="3"/>
        <v>102130</v>
      </c>
      <c r="V13" s="31">
        <v>0</v>
      </c>
      <c r="W13" s="131" t="s">
        <v>147</v>
      </c>
    </row>
    <row r="14" spans="1:23" s="42" customFormat="1" ht="29.25" customHeight="1" x14ac:dyDescent="0.3">
      <c r="A14" s="75">
        <v>10</v>
      </c>
      <c r="B14" s="63" t="s">
        <v>44</v>
      </c>
      <c r="C14" s="56" t="s">
        <v>42</v>
      </c>
      <c r="D14" s="57">
        <v>1039.08</v>
      </c>
      <c r="E14" s="57">
        <v>442.65</v>
      </c>
      <c r="F14" s="57">
        <v>1481.73</v>
      </c>
      <c r="G14" s="58">
        <v>5</v>
      </c>
      <c r="H14" s="56" t="s">
        <v>31</v>
      </c>
      <c r="I14" s="56">
        <v>59763</v>
      </c>
      <c r="J14" s="56">
        <v>18070</v>
      </c>
      <c r="K14" s="56">
        <f t="shared" si="0"/>
        <v>77833</v>
      </c>
      <c r="L14" s="56"/>
      <c r="M14" s="59">
        <v>1365</v>
      </c>
      <c r="N14" s="59">
        <v>60825</v>
      </c>
      <c r="O14" s="56">
        <f t="shared" si="1"/>
        <v>62190</v>
      </c>
      <c r="P14" s="60">
        <v>2</v>
      </c>
      <c r="Q14" s="59">
        <f t="shared" si="4"/>
        <v>10372.11</v>
      </c>
      <c r="R14" s="59">
        <f t="shared" si="2"/>
        <v>103721.1</v>
      </c>
      <c r="S14" s="41"/>
      <c r="T14" s="31">
        <v>0</v>
      </c>
      <c r="U14" s="31">
        <f t="shared" si="3"/>
        <v>0</v>
      </c>
      <c r="V14" s="31">
        <v>0</v>
      </c>
      <c r="W14" s="140" t="s">
        <v>155</v>
      </c>
    </row>
    <row r="15" spans="1:23" s="42" customFormat="1" ht="29.25" customHeight="1" x14ac:dyDescent="0.3">
      <c r="A15" s="75">
        <v>11</v>
      </c>
      <c r="B15" s="112" t="s">
        <v>71</v>
      </c>
      <c r="C15" s="56" t="s">
        <v>46</v>
      </c>
      <c r="D15" s="57">
        <v>2108.23</v>
      </c>
      <c r="E15" s="57">
        <v>898.1</v>
      </c>
      <c r="F15" s="57">
        <v>3006.33</v>
      </c>
      <c r="G15" s="58">
        <v>5</v>
      </c>
      <c r="H15" s="56" t="s">
        <v>31</v>
      </c>
      <c r="I15" s="56">
        <v>59763</v>
      </c>
      <c r="J15" s="56">
        <v>18070</v>
      </c>
      <c r="K15" s="56">
        <f t="shared" ref="K15" si="5">SUM(I15:J15)</f>
        <v>77833</v>
      </c>
      <c r="L15" s="56"/>
      <c r="M15" s="59">
        <v>1365</v>
      </c>
      <c r="N15" s="59">
        <v>60825</v>
      </c>
      <c r="O15" s="56">
        <f t="shared" ref="O15" si="6">M15+N15</f>
        <v>62190</v>
      </c>
      <c r="P15" s="60">
        <v>2</v>
      </c>
      <c r="Q15" s="59">
        <f t="shared" si="4"/>
        <v>21044.309999999998</v>
      </c>
      <c r="R15" s="59">
        <f t="shared" si="2"/>
        <v>210443.09999999998</v>
      </c>
      <c r="S15" s="41"/>
      <c r="T15" s="31">
        <v>0</v>
      </c>
      <c r="U15" s="31">
        <f t="shared" si="3"/>
        <v>0</v>
      </c>
      <c r="V15" s="31">
        <v>0</v>
      </c>
      <c r="W15" s="131" t="s">
        <v>205</v>
      </c>
    </row>
    <row r="16" spans="1:23" s="38" customFormat="1" ht="29.25" customHeight="1" x14ac:dyDescent="0.3">
      <c r="A16" s="75">
        <v>12</v>
      </c>
      <c r="B16" s="63" t="s">
        <v>45</v>
      </c>
      <c r="C16" s="56" t="s">
        <v>46</v>
      </c>
      <c r="D16" s="57">
        <v>4762.7700000000004</v>
      </c>
      <c r="E16" s="57">
        <v>2028.93</v>
      </c>
      <c r="F16" s="57">
        <v>6791.7</v>
      </c>
      <c r="G16" s="58">
        <v>5</v>
      </c>
      <c r="H16" s="56" t="s">
        <v>31</v>
      </c>
      <c r="I16" s="56">
        <v>59763</v>
      </c>
      <c r="J16" s="56">
        <v>18070</v>
      </c>
      <c r="K16" s="56">
        <f t="shared" si="0"/>
        <v>77833</v>
      </c>
      <c r="L16" s="56"/>
      <c r="M16" s="59">
        <v>1365</v>
      </c>
      <c r="N16" s="59">
        <v>60825</v>
      </c>
      <c r="O16" s="56">
        <f t="shared" si="1"/>
        <v>62190</v>
      </c>
      <c r="P16" s="60">
        <v>2</v>
      </c>
      <c r="Q16" s="59">
        <f t="shared" si="4"/>
        <v>47541.9</v>
      </c>
      <c r="R16" s="59">
        <f t="shared" si="2"/>
        <v>475419</v>
      </c>
      <c r="S16" s="37">
        <v>416502</v>
      </c>
      <c r="T16" s="31">
        <v>0</v>
      </c>
      <c r="U16" s="31">
        <f t="shared" si="3"/>
        <v>416502</v>
      </c>
      <c r="V16" s="31">
        <v>0</v>
      </c>
      <c r="W16" s="39" t="s">
        <v>203</v>
      </c>
    </row>
    <row r="17" spans="1:23" s="42" customFormat="1" ht="29.25" customHeight="1" x14ac:dyDescent="0.3">
      <c r="A17" s="75">
        <v>13</v>
      </c>
      <c r="B17" s="63" t="s">
        <v>47</v>
      </c>
      <c r="C17" s="56" t="s">
        <v>48</v>
      </c>
      <c r="D17" s="62"/>
      <c r="E17" s="62"/>
      <c r="F17" s="67">
        <v>4500</v>
      </c>
      <c r="G17" s="58">
        <v>5</v>
      </c>
      <c r="H17" s="56" t="s">
        <v>31</v>
      </c>
      <c r="I17" s="56">
        <v>59763</v>
      </c>
      <c r="J17" s="56">
        <v>18070</v>
      </c>
      <c r="K17" s="56">
        <f t="shared" si="0"/>
        <v>77833</v>
      </c>
      <c r="L17" s="56"/>
      <c r="M17" s="59">
        <v>1365</v>
      </c>
      <c r="N17" s="59">
        <v>60825</v>
      </c>
      <c r="O17" s="56">
        <f t="shared" si="1"/>
        <v>62190</v>
      </c>
      <c r="P17" s="60">
        <v>2</v>
      </c>
      <c r="Q17" s="59">
        <f t="shared" si="4"/>
        <v>31500</v>
      </c>
      <c r="R17" s="59">
        <f t="shared" si="2"/>
        <v>315000</v>
      </c>
      <c r="S17" s="41"/>
      <c r="T17" s="31">
        <v>0</v>
      </c>
      <c r="U17" s="31">
        <f t="shared" si="3"/>
        <v>0</v>
      </c>
      <c r="V17" s="31"/>
      <c r="W17" s="131"/>
    </row>
    <row r="18" spans="1:23" s="42" customFormat="1" ht="29.25" customHeight="1" x14ac:dyDescent="0.3">
      <c r="A18" s="75">
        <v>14</v>
      </c>
      <c r="B18" s="63" t="s">
        <v>49</v>
      </c>
      <c r="C18" s="56" t="s">
        <v>48</v>
      </c>
      <c r="D18" s="62"/>
      <c r="E18" s="62"/>
      <c r="F18" s="67">
        <v>5291.19</v>
      </c>
      <c r="G18" s="58">
        <v>5</v>
      </c>
      <c r="H18" s="56" t="s">
        <v>31</v>
      </c>
      <c r="I18" s="56">
        <v>59763</v>
      </c>
      <c r="J18" s="56">
        <v>18070</v>
      </c>
      <c r="K18" s="56">
        <f t="shared" si="0"/>
        <v>77833</v>
      </c>
      <c r="L18" s="56"/>
      <c r="M18" s="59">
        <v>1365</v>
      </c>
      <c r="N18" s="59">
        <v>60825</v>
      </c>
      <c r="O18" s="56">
        <f t="shared" si="1"/>
        <v>62190</v>
      </c>
      <c r="P18" s="60">
        <v>2</v>
      </c>
      <c r="Q18" s="59">
        <f t="shared" si="4"/>
        <v>37038.329999999994</v>
      </c>
      <c r="R18" s="59">
        <f t="shared" si="2"/>
        <v>370383.29999999993</v>
      </c>
      <c r="S18" s="41"/>
      <c r="T18" s="31">
        <v>0</v>
      </c>
      <c r="U18" s="31">
        <f t="shared" si="3"/>
        <v>0</v>
      </c>
      <c r="V18" s="31">
        <v>0</v>
      </c>
      <c r="W18" s="140" t="s">
        <v>155</v>
      </c>
    </row>
    <row r="19" spans="1:23" ht="13.8" x14ac:dyDescent="0.25">
      <c r="A19" s="68"/>
      <c r="B19" s="69"/>
      <c r="C19" s="70"/>
      <c r="D19" s="70"/>
      <c r="E19" s="71"/>
      <c r="F19" s="71"/>
      <c r="G19" s="72"/>
      <c r="H19" s="70"/>
      <c r="I19" s="70"/>
      <c r="J19" s="70"/>
      <c r="K19" s="73"/>
      <c r="L19" s="73"/>
      <c r="M19" s="74"/>
      <c r="N19" s="74"/>
      <c r="O19" s="70"/>
    </row>
    <row r="20" spans="1:23" ht="23.25" customHeight="1" x14ac:dyDescent="0.25">
      <c r="A20" s="141">
        <v>0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</row>
    <row r="21" spans="1:23" ht="38.25" customHeight="1" x14ac:dyDescent="0.4">
      <c r="A21" s="113" t="s">
        <v>0</v>
      </c>
      <c r="B21" s="114" t="s">
        <v>21</v>
      </c>
      <c r="C21" s="114" t="s">
        <v>22</v>
      </c>
      <c r="D21" s="115" t="s">
        <v>142</v>
      </c>
      <c r="E21" s="115" t="s">
        <v>143</v>
      </c>
      <c r="F21" s="116" t="s">
        <v>23</v>
      </c>
      <c r="G21" s="117" t="s">
        <v>144</v>
      </c>
      <c r="H21" s="118"/>
      <c r="I21" s="118"/>
      <c r="J21" s="118"/>
      <c r="K21" s="118"/>
      <c r="L21" s="118"/>
      <c r="M21" s="118"/>
      <c r="N21" s="118"/>
      <c r="O21" s="118"/>
      <c r="P21" s="119" t="s">
        <v>11</v>
      </c>
      <c r="Q21" s="117" t="s">
        <v>60</v>
      </c>
      <c r="R21" s="117" t="s">
        <v>61</v>
      </c>
      <c r="S21" s="117" t="s">
        <v>62</v>
      </c>
      <c r="T21" s="120" t="s">
        <v>63</v>
      </c>
      <c r="U21" s="120" t="s">
        <v>64</v>
      </c>
      <c r="V21" s="120" t="s">
        <v>65</v>
      </c>
      <c r="W21" s="117" t="s">
        <v>66</v>
      </c>
    </row>
    <row r="22" spans="1:23" ht="26.4" x14ac:dyDescent="0.25">
      <c r="A22" s="25">
        <v>1</v>
      </c>
      <c r="B22" s="77" t="s">
        <v>51</v>
      </c>
      <c r="C22" s="77" t="s">
        <v>42</v>
      </c>
      <c r="D22" s="28">
        <v>0</v>
      </c>
      <c r="E22" s="78">
        <v>0</v>
      </c>
      <c r="F22" s="78" t="s">
        <v>52</v>
      </c>
      <c r="G22" s="98">
        <v>1950</v>
      </c>
      <c r="H22" s="100" t="s">
        <v>24</v>
      </c>
      <c r="I22" s="100" t="s">
        <v>25</v>
      </c>
      <c r="J22" s="100" t="s">
        <v>26</v>
      </c>
      <c r="K22" s="100" t="s">
        <v>9</v>
      </c>
      <c r="L22" s="101"/>
      <c r="M22" s="102" t="s">
        <v>27</v>
      </c>
      <c r="N22" s="102" t="s">
        <v>28</v>
      </c>
      <c r="O22" s="103" t="s">
        <v>9</v>
      </c>
      <c r="P22" s="99">
        <v>0</v>
      </c>
      <c r="Q22" s="98"/>
      <c r="R22" s="98"/>
      <c r="S22" s="98"/>
      <c r="T22" s="101">
        <v>0</v>
      </c>
      <c r="U22" s="101"/>
      <c r="V22" s="101"/>
      <c r="W22" s="110" t="s">
        <v>51</v>
      </c>
    </row>
    <row r="23" spans="1:23" ht="13.8" x14ac:dyDescent="0.25">
      <c r="A23" s="25">
        <v>2</v>
      </c>
      <c r="B23" s="80" t="s">
        <v>53</v>
      </c>
      <c r="C23" s="76" t="s">
        <v>42</v>
      </c>
      <c r="D23" s="28">
        <v>0</v>
      </c>
      <c r="E23" s="78">
        <v>0</v>
      </c>
      <c r="F23" s="81" t="s">
        <v>54</v>
      </c>
      <c r="G23" s="28">
        <v>1950</v>
      </c>
      <c r="H23" s="80"/>
      <c r="I23" s="76"/>
      <c r="J23" s="76"/>
      <c r="K23" s="76"/>
      <c r="L23" s="76"/>
      <c r="M23" s="27"/>
      <c r="N23" s="27"/>
      <c r="O23" s="76"/>
      <c r="P23" s="97">
        <v>0</v>
      </c>
      <c r="Q23" s="28">
        <f>1950*4</f>
        <v>7800</v>
      </c>
      <c r="R23" s="28">
        <v>0</v>
      </c>
      <c r="S23" s="28">
        <v>79200</v>
      </c>
      <c r="T23" s="27">
        <v>0</v>
      </c>
      <c r="U23" s="27"/>
      <c r="V23" s="27">
        <v>0</v>
      </c>
      <c r="W23" s="97" t="s">
        <v>146</v>
      </c>
    </row>
    <row r="24" spans="1:23" ht="13.8" x14ac:dyDescent="0.25">
      <c r="A24" s="25">
        <v>3</v>
      </c>
      <c r="B24" s="80" t="s">
        <v>55</v>
      </c>
      <c r="C24" s="76" t="s">
        <v>42</v>
      </c>
      <c r="D24" s="28">
        <v>0</v>
      </c>
      <c r="E24" s="78">
        <v>0</v>
      </c>
      <c r="F24" s="81" t="s">
        <v>56</v>
      </c>
      <c r="G24" s="28">
        <v>1950</v>
      </c>
      <c r="H24" s="80"/>
      <c r="I24" s="76"/>
      <c r="J24" s="76"/>
      <c r="K24" s="76"/>
      <c r="L24" s="76"/>
      <c r="M24" s="27"/>
      <c r="N24" s="27"/>
      <c r="O24" s="76"/>
      <c r="P24" s="97">
        <v>0</v>
      </c>
      <c r="Q24" s="28">
        <f>1950*2</f>
        <v>3900</v>
      </c>
      <c r="R24" s="28">
        <v>0</v>
      </c>
      <c r="S24" s="28">
        <v>39600</v>
      </c>
      <c r="T24" s="27">
        <v>0</v>
      </c>
      <c r="U24" s="27"/>
      <c r="V24" s="27">
        <v>0</v>
      </c>
      <c r="W24" s="104" t="s">
        <v>145</v>
      </c>
    </row>
    <row r="25" spans="1:23" ht="16.5" customHeight="1" x14ac:dyDescent="0.35">
      <c r="A25" s="25">
        <v>4</v>
      </c>
      <c r="B25" s="77" t="s">
        <v>51</v>
      </c>
      <c r="C25" s="77" t="s">
        <v>42</v>
      </c>
      <c r="D25" s="28"/>
      <c r="E25" s="78"/>
      <c r="F25" s="78" t="s">
        <v>57</v>
      </c>
      <c r="G25" s="28">
        <v>1950</v>
      </c>
      <c r="H25" s="80">
        <v>371428</v>
      </c>
      <c r="I25" s="80">
        <v>25789</v>
      </c>
      <c r="J25" s="80">
        <v>112942</v>
      </c>
      <c r="K25" s="80">
        <f>SUM(H25:J25)</f>
        <v>510159</v>
      </c>
      <c r="L25" s="80" t="s">
        <v>38</v>
      </c>
      <c r="M25" s="79">
        <v>1333447</v>
      </c>
      <c r="N25" s="77">
        <v>1145301</v>
      </c>
      <c r="O25" s="77">
        <f>M25+N25</f>
        <v>2478748</v>
      </c>
      <c r="P25" s="97">
        <v>0</v>
      </c>
      <c r="Q25" s="28"/>
      <c r="R25" s="28"/>
      <c r="S25" s="28"/>
      <c r="T25" s="27">
        <v>0</v>
      </c>
      <c r="U25" s="27"/>
      <c r="V25" s="27"/>
      <c r="W25" s="111" t="s">
        <v>51</v>
      </c>
    </row>
  </sheetData>
  <mergeCells count="16">
    <mergeCell ref="A1:W1"/>
    <mergeCell ref="A2:W2"/>
    <mergeCell ref="C3:E3"/>
    <mergeCell ref="G3:G4"/>
    <mergeCell ref="P3:P4"/>
    <mergeCell ref="Q3:Q4"/>
    <mergeCell ref="R3:R4"/>
    <mergeCell ref="S3:S4"/>
    <mergeCell ref="T3:T4"/>
    <mergeCell ref="A20:W20"/>
    <mergeCell ref="U3:U4"/>
    <mergeCell ref="V3:V4"/>
    <mergeCell ref="W3:W4"/>
    <mergeCell ref="F3:F4"/>
    <mergeCell ref="B3:B4"/>
    <mergeCell ref="A3:A4"/>
  </mergeCells>
  <printOptions horizontalCentered="1"/>
  <pageMargins left="0.2" right="0.2" top="0.25" bottom="0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view="pageBreakPreview" zoomScale="60" zoomScaleNormal="100" workbookViewId="0">
      <selection activeCell="A2" sqref="A2:G2"/>
    </sheetView>
  </sheetViews>
  <sheetFormatPr defaultRowHeight="14.4" x14ac:dyDescent="0.3"/>
  <cols>
    <col min="2" max="2" width="18" customWidth="1"/>
    <col min="3" max="3" width="15.6640625" customWidth="1"/>
    <col min="4" max="4" width="28.5546875" customWidth="1"/>
    <col min="5" max="5" width="21.33203125" customWidth="1"/>
    <col min="6" max="6" width="11" customWidth="1"/>
    <col min="7" max="7" width="19.6640625" customWidth="1"/>
  </cols>
  <sheetData>
    <row r="1" spans="1:7" ht="17.399999999999999" x14ac:dyDescent="0.3">
      <c r="A1" s="154" t="s">
        <v>16</v>
      </c>
      <c r="B1" s="154"/>
      <c r="C1" s="154"/>
      <c r="D1" s="154"/>
      <c r="E1" s="154"/>
      <c r="F1" s="154"/>
      <c r="G1" s="154"/>
    </row>
    <row r="2" spans="1:7" ht="20.399999999999999" x14ac:dyDescent="0.3">
      <c r="A2" s="152" t="s">
        <v>137</v>
      </c>
      <c r="B2" s="153"/>
      <c r="C2" s="153"/>
      <c r="D2" s="153"/>
      <c r="E2" s="153"/>
      <c r="F2" s="153"/>
      <c r="G2" s="153"/>
    </row>
    <row r="3" spans="1:7" ht="33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10</v>
      </c>
      <c r="G3" s="6" t="s">
        <v>11</v>
      </c>
    </row>
    <row r="4" spans="1:7" ht="33" customHeight="1" x14ac:dyDescent="0.35">
      <c r="A4" s="5">
        <v>1</v>
      </c>
      <c r="B4" s="5" t="s">
        <v>5</v>
      </c>
      <c r="C4" s="5"/>
      <c r="D4" s="5" t="s">
        <v>6</v>
      </c>
      <c r="E4" s="5">
        <v>8834</v>
      </c>
      <c r="F4" s="7">
        <v>5</v>
      </c>
      <c r="G4" s="7">
        <v>2</v>
      </c>
    </row>
    <row r="5" spans="1:7" ht="33" customHeight="1" x14ac:dyDescent="0.35">
      <c r="A5" s="5">
        <v>2</v>
      </c>
      <c r="B5" s="5" t="s">
        <v>7</v>
      </c>
      <c r="C5" s="5"/>
      <c r="D5" s="5" t="s">
        <v>8</v>
      </c>
      <c r="E5" s="5">
        <v>8834</v>
      </c>
      <c r="F5" s="7">
        <v>5</v>
      </c>
      <c r="G5" s="7">
        <v>2</v>
      </c>
    </row>
    <row r="6" spans="1:7" ht="33" customHeight="1" x14ac:dyDescent="0.35">
      <c r="A6" s="5">
        <v>3</v>
      </c>
      <c r="B6" s="5" t="s">
        <v>12</v>
      </c>
      <c r="C6" s="5">
        <v>6124</v>
      </c>
      <c r="D6" s="5">
        <v>2604</v>
      </c>
      <c r="E6" s="5">
        <v>8728</v>
      </c>
      <c r="F6" s="7">
        <v>5</v>
      </c>
      <c r="G6" s="7">
        <v>2</v>
      </c>
    </row>
    <row r="7" spans="1:7" ht="33" customHeight="1" x14ac:dyDescent="0.35">
      <c r="A7" s="5">
        <v>4</v>
      </c>
      <c r="B7" s="5" t="s">
        <v>13</v>
      </c>
      <c r="C7" s="5">
        <v>6170</v>
      </c>
      <c r="D7" s="5">
        <v>2630</v>
      </c>
      <c r="E7" s="5">
        <v>8800</v>
      </c>
      <c r="F7" s="7">
        <v>5</v>
      </c>
      <c r="G7" s="7">
        <v>2</v>
      </c>
    </row>
    <row r="8" spans="1:7" ht="33" customHeight="1" x14ac:dyDescent="0.35">
      <c r="A8" s="5">
        <v>5</v>
      </c>
      <c r="B8" s="5" t="s">
        <v>14</v>
      </c>
      <c r="C8" s="5">
        <v>6871</v>
      </c>
      <c r="D8" s="5">
        <v>2927</v>
      </c>
      <c r="E8" s="5">
        <v>9798</v>
      </c>
      <c r="F8" s="7">
        <v>5</v>
      </c>
      <c r="G8" s="7">
        <v>2</v>
      </c>
    </row>
    <row r="9" spans="1:7" ht="33" customHeight="1" x14ac:dyDescent="0.35">
      <c r="A9" s="5">
        <v>6</v>
      </c>
      <c r="B9" s="5" t="s">
        <v>15</v>
      </c>
      <c r="C9" s="5">
        <v>6871</v>
      </c>
      <c r="D9" s="5">
        <v>2927</v>
      </c>
      <c r="E9" s="5">
        <v>9798</v>
      </c>
      <c r="F9" s="7">
        <v>5</v>
      </c>
      <c r="G9" s="7">
        <v>2</v>
      </c>
    </row>
    <row r="10" spans="1:7" ht="33" customHeight="1" x14ac:dyDescent="0.35">
      <c r="A10" s="5"/>
      <c r="B10" s="5" t="s">
        <v>9</v>
      </c>
      <c r="C10" s="5">
        <v>26036</v>
      </c>
      <c r="D10" s="5">
        <v>11088</v>
      </c>
      <c r="E10" s="5">
        <v>54792</v>
      </c>
      <c r="F10" s="7">
        <v>5</v>
      </c>
      <c r="G10" s="7">
        <v>2</v>
      </c>
    </row>
    <row r="11" spans="1:7" ht="18" x14ac:dyDescent="0.35">
      <c r="A11" s="4"/>
      <c r="B11" s="3"/>
      <c r="C11" s="3"/>
      <c r="D11" s="3"/>
      <c r="E11" s="3"/>
      <c r="F11" s="3"/>
      <c r="G11" s="3"/>
    </row>
    <row r="12" spans="1:7" ht="22.8" x14ac:dyDescent="0.3">
      <c r="A12" s="2"/>
    </row>
  </sheetData>
  <mergeCells count="2">
    <mergeCell ref="A2:G2"/>
    <mergeCell ref="A1:G1"/>
  </mergeCells>
  <printOptions horizontalCentered="1"/>
  <pageMargins left="0.7" right="0.7" top="0.75" bottom="0.75" header="0.3" footer="0.3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view="pageBreakPreview" zoomScale="60" zoomScaleNormal="100" workbookViewId="0">
      <selection activeCell="D6" sqref="D6"/>
    </sheetView>
  </sheetViews>
  <sheetFormatPr defaultRowHeight="14.4" x14ac:dyDescent="0.3"/>
  <cols>
    <col min="1" max="1" width="9.109375" style="8"/>
    <col min="2" max="2" width="18.33203125" customWidth="1"/>
    <col min="3" max="3" width="19.88671875" style="8" customWidth="1"/>
    <col min="4" max="4" width="38" customWidth="1"/>
    <col min="5" max="5" width="15.44140625" style="8" customWidth="1"/>
    <col min="6" max="6" width="14.6640625" style="8" customWidth="1"/>
    <col min="7" max="7" width="12.44140625" customWidth="1"/>
  </cols>
  <sheetData>
    <row r="1" spans="1:7" ht="28.2" customHeight="1" x14ac:dyDescent="0.3">
      <c r="A1" s="158" t="s">
        <v>133</v>
      </c>
      <c r="B1" s="158"/>
      <c r="C1" s="158"/>
      <c r="D1" s="158"/>
      <c r="E1" s="158"/>
      <c r="F1" s="158"/>
      <c r="G1" s="158"/>
    </row>
    <row r="2" spans="1:7" ht="32.4" customHeight="1" x14ac:dyDescent="0.3">
      <c r="A2" s="158" t="s">
        <v>134</v>
      </c>
      <c r="B2" s="158"/>
      <c r="C2" s="158"/>
      <c r="D2" s="158"/>
      <c r="E2" s="158"/>
      <c r="F2" s="158"/>
      <c r="G2" s="158"/>
    </row>
    <row r="3" spans="1:7" s="1" customFormat="1" ht="32.25" customHeight="1" x14ac:dyDescent="0.3">
      <c r="A3" s="124" t="s">
        <v>67</v>
      </c>
      <c r="B3" s="125" t="s">
        <v>22</v>
      </c>
      <c r="C3" s="126" t="s">
        <v>68</v>
      </c>
      <c r="D3" s="125" t="s">
        <v>21</v>
      </c>
      <c r="E3" s="126" t="s">
        <v>69</v>
      </c>
      <c r="F3" s="126" t="s">
        <v>70</v>
      </c>
      <c r="G3" s="127" t="s">
        <v>66</v>
      </c>
    </row>
    <row r="4" spans="1:7" ht="30" customHeight="1" x14ac:dyDescent="0.3">
      <c r="A4" s="46">
        <v>1</v>
      </c>
      <c r="B4" s="155" t="s">
        <v>30</v>
      </c>
      <c r="C4" s="46">
        <v>687</v>
      </c>
      <c r="D4" s="91" t="s">
        <v>139</v>
      </c>
      <c r="E4" s="47">
        <f>'Security Deposite'!F5</f>
        <v>687.26</v>
      </c>
      <c r="F4" s="46">
        <v>0</v>
      </c>
      <c r="G4" s="44"/>
    </row>
    <row r="5" spans="1:7" ht="32.25" customHeight="1" x14ac:dyDescent="0.3">
      <c r="A5" s="46">
        <v>2</v>
      </c>
      <c r="B5" s="156"/>
      <c r="C5" s="46">
        <v>200</v>
      </c>
      <c r="D5" s="36" t="s">
        <v>32</v>
      </c>
      <c r="E5" s="47">
        <f>'Security Deposite'!F6</f>
        <v>200</v>
      </c>
      <c r="F5" s="46">
        <v>0</v>
      </c>
      <c r="G5" s="44"/>
    </row>
    <row r="6" spans="1:7" ht="32.25" customHeight="1" x14ac:dyDescent="0.3">
      <c r="A6" s="46">
        <v>3</v>
      </c>
      <c r="B6" s="157"/>
      <c r="C6" s="46">
        <v>100</v>
      </c>
      <c r="D6" s="39" t="s">
        <v>34</v>
      </c>
      <c r="E6" s="47">
        <f>'Security Deposite'!F7</f>
        <v>100</v>
      </c>
      <c r="F6" s="46">
        <v>0</v>
      </c>
      <c r="G6" s="44"/>
    </row>
    <row r="7" spans="1:7" ht="32.25" customHeight="1" x14ac:dyDescent="0.3">
      <c r="A7" s="128">
        <v>4</v>
      </c>
      <c r="B7" s="159" t="s">
        <v>36</v>
      </c>
      <c r="C7" s="128">
        <v>1480</v>
      </c>
      <c r="D7" s="40" t="s">
        <v>35</v>
      </c>
      <c r="E7" s="129">
        <f>'Security Deposite'!F8</f>
        <v>1479.65</v>
      </c>
      <c r="F7" s="128">
        <v>0</v>
      </c>
      <c r="G7" s="130"/>
    </row>
    <row r="8" spans="1:7" ht="24.6" customHeight="1" x14ac:dyDescent="0.3">
      <c r="A8" s="128">
        <v>5</v>
      </c>
      <c r="B8" s="160"/>
      <c r="C8" s="128">
        <v>2919</v>
      </c>
      <c r="D8" s="39" t="s">
        <v>37</v>
      </c>
      <c r="E8" s="129">
        <f>'Security Deposite'!F9</f>
        <v>2918.64</v>
      </c>
      <c r="F8" s="128">
        <v>0</v>
      </c>
      <c r="G8" s="131" t="s">
        <v>155</v>
      </c>
    </row>
    <row r="9" spans="1:7" ht="32.25" customHeight="1" x14ac:dyDescent="0.3">
      <c r="A9" s="128">
        <v>6</v>
      </c>
      <c r="B9" s="160"/>
      <c r="C9" s="128">
        <v>2810</v>
      </c>
      <c r="D9" s="40" t="s">
        <v>39</v>
      </c>
      <c r="E9" s="129">
        <f>'Security Deposite'!F10</f>
        <v>2809.75</v>
      </c>
      <c r="F9" s="128">
        <v>0</v>
      </c>
      <c r="G9" s="130"/>
    </row>
    <row r="10" spans="1:7" ht="32.25" customHeight="1" x14ac:dyDescent="0.3">
      <c r="A10" s="128">
        <v>7</v>
      </c>
      <c r="B10" s="161"/>
      <c r="C10" s="128">
        <v>1525</v>
      </c>
      <c r="D10" s="39" t="s">
        <v>40</v>
      </c>
      <c r="E10" s="129">
        <f>'Security Deposite'!F11</f>
        <v>1525.05</v>
      </c>
      <c r="F10" s="128">
        <v>0</v>
      </c>
      <c r="G10" s="130"/>
    </row>
    <row r="11" spans="1:7" ht="32.25" customHeight="1" x14ac:dyDescent="0.3">
      <c r="A11" s="128">
        <v>8</v>
      </c>
      <c r="B11" s="159" t="s">
        <v>42</v>
      </c>
      <c r="C11" s="128">
        <v>1459</v>
      </c>
      <c r="D11" s="39" t="s">
        <v>41</v>
      </c>
      <c r="E11" s="129">
        <f>'Security Deposite'!F12</f>
        <v>1459.07</v>
      </c>
      <c r="F11" s="128">
        <v>0</v>
      </c>
      <c r="G11" s="131" t="s">
        <v>155</v>
      </c>
    </row>
    <row r="12" spans="1:7" ht="27" customHeight="1" x14ac:dyDescent="0.3">
      <c r="A12" s="128">
        <v>9</v>
      </c>
      <c r="B12" s="160"/>
      <c r="C12" s="128">
        <v>1459</v>
      </c>
      <c r="D12" s="43" t="s">
        <v>43</v>
      </c>
      <c r="E12" s="129">
        <f>'Security Deposite'!F13</f>
        <v>1459.07</v>
      </c>
      <c r="F12" s="128">
        <v>0</v>
      </c>
      <c r="G12" s="130"/>
    </row>
    <row r="13" spans="1:7" ht="25.8" customHeight="1" x14ac:dyDescent="0.3">
      <c r="A13" s="128">
        <v>10</v>
      </c>
      <c r="B13" s="161"/>
      <c r="C13" s="128">
        <v>1482</v>
      </c>
      <c r="D13" s="39" t="s">
        <v>44</v>
      </c>
      <c r="E13" s="129">
        <f>'Security Deposite'!F14</f>
        <v>1481.73</v>
      </c>
      <c r="F13" s="128">
        <v>0</v>
      </c>
      <c r="G13" s="131" t="s">
        <v>155</v>
      </c>
    </row>
    <row r="14" spans="1:7" ht="32.25" customHeight="1" x14ac:dyDescent="0.3">
      <c r="A14" s="128">
        <v>11</v>
      </c>
      <c r="B14" s="159" t="s">
        <v>72</v>
      </c>
      <c r="C14" s="78" t="s">
        <v>52</v>
      </c>
      <c r="D14" s="15" t="s">
        <v>51</v>
      </c>
      <c r="E14" s="132"/>
      <c r="F14" s="123" t="s">
        <v>52</v>
      </c>
      <c r="G14" s="130"/>
    </row>
    <row r="15" spans="1:7" ht="32.25" customHeight="1" x14ac:dyDescent="0.3">
      <c r="A15" s="128">
        <v>12</v>
      </c>
      <c r="B15" s="160"/>
      <c r="C15" s="78" t="s">
        <v>54</v>
      </c>
      <c r="D15" s="16" t="s">
        <v>53</v>
      </c>
      <c r="E15" s="123" t="s">
        <v>54</v>
      </c>
      <c r="F15" s="128">
        <v>0</v>
      </c>
      <c r="G15" s="130"/>
    </row>
    <row r="16" spans="1:7" ht="32.25" customHeight="1" x14ac:dyDescent="0.3">
      <c r="A16" s="128">
        <v>13</v>
      </c>
      <c r="B16" s="160"/>
      <c r="C16" s="78" t="s">
        <v>56</v>
      </c>
      <c r="D16" s="16" t="s">
        <v>55</v>
      </c>
      <c r="E16" s="123" t="s">
        <v>56</v>
      </c>
      <c r="F16" s="128">
        <v>0</v>
      </c>
      <c r="G16" s="130"/>
    </row>
    <row r="17" spans="1:7" ht="32.25" customHeight="1" x14ac:dyDescent="0.3">
      <c r="A17" s="128">
        <v>14</v>
      </c>
      <c r="B17" s="161"/>
      <c r="C17" s="78" t="s">
        <v>57</v>
      </c>
      <c r="D17" s="15" t="s">
        <v>51</v>
      </c>
      <c r="E17" s="132"/>
      <c r="F17" s="123" t="s">
        <v>57</v>
      </c>
      <c r="G17" s="130"/>
    </row>
    <row r="18" spans="1:7" ht="32.25" customHeight="1" x14ac:dyDescent="0.35">
      <c r="A18" s="128">
        <v>15</v>
      </c>
      <c r="B18" s="159" t="s">
        <v>46</v>
      </c>
      <c r="C18" s="128">
        <v>3006</v>
      </c>
      <c r="D18" s="133" t="s">
        <v>71</v>
      </c>
      <c r="E18" s="129">
        <v>3006</v>
      </c>
      <c r="F18" s="128">
        <v>0</v>
      </c>
      <c r="G18" s="130"/>
    </row>
    <row r="19" spans="1:7" ht="32.25" customHeight="1" x14ac:dyDescent="0.3">
      <c r="A19" s="128">
        <v>16</v>
      </c>
      <c r="B19" s="161"/>
      <c r="C19" s="128">
        <v>6792</v>
      </c>
      <c r="D19" s="39" t="s">
        <v>45</v>
      </c>
      <c r="E19" s="129">
        <f>'Security Deposite'!F16</f>
        <v>6791.7</v>
      </c>
      <c r="F19" s="128">
        <v>0</v>
      </c>
      <c r="G19" s="130"/>
    </row>
    <row r="20" spans="1:7" ht="32.25" customHeight="1" x14ac:dyDescent="0.3">
      <c r="A20" s="128">
        <v>17</v>
      </c>
      <c r="B20" s="159" t="s">
        <v>48</v>
      </c>
      <c r="C20" s="128">
        <v>4500</v>
      </c>
      <c r="D20" s="39" t="s">
        <v>47</v>
      </c>
      <c r="E20" s="129">
        <f>'Security Deposite'!F17</f>
        <v>4500</v>
      </c>
      <c r="F20" s="128">
        <v>0</v>
      </c>
      <c r="G20" s="130"/>
    </row>
    <row r="21" spans="1:7" ht="32.25" customHeight="1" x14ac:dyDescent="0.3">
      <c r="A21" s="128">
        <v>18</v>
      </c>
      <c r="B21" s="161"/>
      <c r="C21" s="128">
        <v>5291</v>
      </c>
      <c r="D21" s="39" t="s">
        <v>49</v>
      </c>
      <c r="E21" s="129">
        <f>'Security Deposite'!F18</f>
        <v>5291.19</v>
      </c>
      <c r="F21" s="128">
        <v>0</v>
      </c>
      <c r="G21" s="131" t="s">
        <v>155</v>
      </c>
    </row>
  </sheetData>
  <mergeCells count="8">
    <mergeCell ref="B18:B19"/>
    <mergeCell ref="B20:B21"/>
    <mergeCell ref="B4:B6"/>
    <mergeCell ref="A1:G1"/>
    <mergeCell ref="A2:G2"/>
    <mergeCell ref="B14:B17"/>
    <mergeCell ref="B11:B13"/>
    <mergeCell ref="B7:B10"/>
  </mergeCells>
  <printOptions horizontalCentered="1"/>
  <pageMargins left="0.2" right="0.2" top="0.25" bottom="0.2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"/>
  <sheetViews>
    <sheetView view="pageBreakPreview" zoomScale="60" zoomScaleNormal="100" workbookViewId="0">
      <selection activeCell="B4" sqref="B4"/>
    </sheetView>
  </sheetViews>
  <sheetFormatPr defaultColWidth="9.109375" defaultRowHeight="13.8" x14ac:dyDescent="0.25"/>
  <cols>
    <col min="1" max="1" width="6.44140625" style="13" customWidth="1"/>
    <col min="2" max="2" width="47.44140625" style="87" customWidth="1"/>
    <col min="3" max="3" width="13.88671875" style="10" customWidth="1"/>
    <col min="4" max="4" width="8.33203125" style="10" customWidth="1"/>
    <col min="5" max="5" width="9.44140625" style="82" customWidth="1"/>
    <col min="6" max="6" width="10.109375" style="82" customWidth="1"/>
    <col min="7" max="7" width="7.5546875" style="83" customWidth="1"/>
    <col min="8" max="8" width="14.44140625" style="84" hidden="1" customWidth="1"/>
    <col min="9" max="9" width="14.44140625" style="10" hidden="1" customWidth="1"/>
    <col min="10" max="10" width="20.88671875" style="10" hidden="1" customWidth="1"/>
    <col min="11" max="11" width="14.5546875" style="10" hidden="1" customWidth="1"/>
    <col min="12" max="12" width="16" style="10" hidden="1" customWidth="1"/>
    <col min="13" max="13" width="15.88671875" style="10" hidden="1" customWidth="1"/>
    <col min="14" max="15" width="15.33203125" style="10" hidden="1" customWidth="1"/>
    <col min="16" max="16" width="7.109375" style="24" customWidth="1"/>
    <col min="17" max="17" width="8.109375" style="9" customWidth="1"/>
    <col min="18" max="18" width="8" style="9" customWidth="1"/>
    <col min="19" max="19" width="8.88671875" style="9" customWidth="1"/>
    <col min="20" max="16384" width="9.109375" style="9"/>
  </cols>
  <sheetData>
    <row r="1" spans="1:19" ht="22.2" customHeight="1" x14ac:dyDescent="0.3">
      <c r="A1" s="162" t="s">
        <v>135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21" customHeight="1" x14ac:dyDescent="0.35">
      <c r="A2" s="164" t="s">
        <v>136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s="13" customFormat="1" ht="54.75" customHeight="1" x14ac:dyDescent="0.3">
      <c r="A3" s="48" t="s">
        <v>0</v>
      </c>
      <c r="B3" s="86" t="s">
        <v>21</v>
      </c>
      <c r="C3" s="49" t="s">
        <v>22</v>
      </c>
      <c r="D3" s="50" t="s">
        <v>73</v>
      </c>
      <c r="E3" s="50" t="s">
        <v>74</v>
      </c>
      <c r="F3" s="51" t="s">
        <v>58</v>
      </c>
      <c r="G3" s="26" t="s">
        <v>59</v>
      </c>
      <c r="H3" s="49" t="s">
        <v>24</v>
      </c>
      <c r="I3" s="49" t="s">
        <v>25</v>
      </c>
      <c r="J3" s="49" t="s">
        <v>26</v>
      </c>
      <c r="K3" s="49" t="s">
        <v>9</v>
      </c>
      <c r="L3" s="26"/>
      <c r="M3" s="52" t="s">
        <v>27</v>
      </c>
      <c r="N3" s="52" t="s">
        <v>28</v>
      </c>
      <c r="O3" s="53" t="s">
        <v>9</v>
      </c>
      <c r="P3" s="54" t="s">
        <v>11</v>
      </c>
      <c r="Q3" s="26" t="s">
        <v>75</v>
      </c>
      <c r="R3" s="26" t="s">
        <v>76</v>
      </c>
      <c r="S3" s="26" t="s">
        <v>9</v>
      </c>
    </row>
    <row r="4" spans="1:19" s="61" customFormat="1" ht="29.25" customHeight="1" x14ac:dyDescent="0.25">
      <c r="A4" s="55">
        <v>1</v>
      </c>
      <c r="B4" s="91" t="s">
        <v>139</v>
      </c>
      <c r="C4" s="56" t="s">
        <v>30</v>
      </c>
      <c r="D4" s="57">
        <v>481.95</v>
      </c>
      <c r="E4" s="57">
        <v>205.31</v>
      </c>
      <c r="F4" s="57">
        <v>687.26</v>
      </c>
      <c r="G4" s="58">
        <v>5</v>
      </c>
      <c r="H4" s="56" t="s">
        <v>31</v>
      </c>
      <c r="I4" s="56">
        <v>59763</v>
      </c>
      <c r="J4" s="56">
        <v>18070</v>
      </c>
      <c r="K4" s="56">
        <f>SUM(I4:J4)</f>
        <v>77833</v>
      </c>
      <c r="L4" s="56"/>
      <c r="M4" s="59">
        <v>1365</v>
      </c>
      <c r="N4" s="59">
        <v>60825</v>
      </c>
      <c r="O4" s="56">
        <f>M4+N4</f>
        <v>62190</v>
      </c>
      <c r="P4" s="60">
        <v>2</v>
      </c>
      <c r="Q4" s="59">
        <f>F4*G4</f>
        <v>3436.3</v>
      </c>
      <c r="R4" s="59">
        <f>P4*F4</f>
        <v>1374.52</v>
      </c>
      <c r="S4" s="85">
        <f>Q4+R4</f>
        <v>4810.82</v>
      </c>
    </row>
    <row r="5" spans="1:19" s="61" customFormat="1" ht="29.25" customHeight="1" x14ac:dyDescent="0.3">
      <c r="A5" s="55">
        <v>2</v>
      </c>
      <c r="B5" s="56" t="s">
        <v>32</v>
      </c>
      <c r="C5" s="56" t="s">
        <v>33</v>
      </c>
      <c r="D5" s="62">
        <v>200</v>
      </c>
      <c r="E5" s="62"/>
      <c r="F5" s="62">
        <v>200</v>
      </c>
      <c r="G5" s="58">
        <v>15</v>
      </c>
      <c r="H5" s="56" t="s">
        <v>31</v>
      </c>
      <c r="I5" s="56">
        <v>59763</v>
      </c>
      <c r="J5" s="56">
        <v>18070</v>
      </c>
      <c r="K5" s="56">
        <f t="shared" ref="K5:K21" si="0">SUM(I5:J5)</f>
        <v>77833</v>
      </c>
      <c r="L5" s="56"/>
      <c r="M5" s="59">
        <v>1365</v>
      </c>
      <c r="N5" s="59">
        <v>60825</v>
      </c>
      <c r="O5" s="56">
        <f t="shared" ref="O5:O21" si="1">M5+N5</f>
        <v>62190</v>
      </c>
      <c r="P5" s="60">
        <v>2</v>
      </c>
      <c r="Q5" s="59">
        <f t="shared" ref="Q5:Q21" si="2">F5*G5</f>
        <v>3000</v>
      </c>
      <c r="R5" s="59">
        <f t="shared" ref="R5:R21" si="3">P5*F5</f>
        <v>400</v>
      </c>
      <c r="S5" s="85">
        <f t="shared" ref="S5:S21" si="4">Q5+R5</f>
        <v>3400</v>
      </c>
    </row>
    <row r="6" spans="1:19" s="61" customFormat="1" ht="29.25" customHeight="1" x14ac:dyDescent="0.3">
      <c r="A6" s="55">
        <v>3</v>
      </c>
      <c r="B6" s="63" t="s">
        <v>34</v>
      </c>
      <c r="C6" s="56" t="s">
        <v>33</v>
      </c>
      <c r="D6" s="62">
        <v>100</v>
      </c>
      <c r="E6" s="62"/>
      <c r="F6" s="62">
        <v>100</v>
      </c>
      <c r="G6" s="58">
        <v>15</v>
      </c>
      <c r="H6" s="56" t="s">
        <v>31</v>
      </c>
      <c r="I6" s="56">
        <v>59763</v>
      </c>
      <c r="J6" s="56">
        <v>18070</v>
      </c>
      <c r="K6" s="56">
        <f t="shared" si="0"/>
        <v>77833</v>
      </c>
      <c r="L6" s="56"/>
      <c r="M6" s="59">
        <v>1365</v>
      </c>
      <c r="N6" s="59">
        <v>60825</v>
      </c>
      <c r="O6" s="56">
        <f t="shared" si="1"/>
        <v>62190</v>
      </c>
      <c r="P6" s="60">
        <v>2</v>
      </c>
      <c r="Q6" s="59">
        <f t="shared" si="2"/>
        <v>1500</v>
      </c>
      <c r="R6" s="59">
        <f t="shared" si="3"/>
        <v>200</v>
      </c>
      <c r="S6" s="85">
        <f t="shared" si="4"/>
        <v>1700</v>
      </c>
    </row>
    <row r="7" spans="1:19" s="61" customFormat="1" ht="24" customHeight="1" x14ac:dyDescent="0.3">
      <c r="A7" s="55">
        <v>4</v>
      </c>
      <c r="B7" s="64" t="s">
        <v>35</v>
      </c>
      <c r="C7" s="56" t="s">
        <v>36</v>
      </c>
      <c r="D7" s="57">
        <v>1037.6199999999999</v>
      </c>
      <c r="E7" s="57">
        <v>442.03</v>
      </c>
      <c r="F7" s="57">
        <v>1479.65</v>
      </c>
      <c r="G7" s="58">
        <v>5</v>
      </c>
      <c r="H7" s="56" t="s">
        <v>31</v>
      </c>
      <c r="I7" s="56">
        <v>59763</v>
      </c>
      <c r="J7" s="56">
        <v>18070</v>
      </c>
      <c r="K7" s="56">
        <f t="shared" si="0"/>
        <v>77833</v>
      </c>
      <c r="L7" s="56"/>
      <c r="M7" s="59">
        <v>1365</v>
      </c>
      <c r="N7" s="59">
        <v>60825</v>
      </c>
      <c r="O7" s="56">
        <f t="shared" si="1"/>
        <v>62190</v>
      </c>
      <c r="P7" s="60">
        <v>2</v>
      </c>
      <c r="Q7" s="59">
        <f t="shared" si="2"/>
        <v>7398.25</v>
      </c>
      <c r="R7" s="59">
        <f t="shared" si="3"/>
        <v>2959.3</v>
      </c>
      <c r="S7" s="85">
        <f t="shared" si="4"/>
        <v>10357.549999999999</v>
      </c>
    </row>
    <row r="8" spans="1:19" s="61" customFormat="1" ht="29.25" customHeight="1" x14ac:dyDescent="0.3">
      <c r="A8" s="55">
        <v>5</v>
      </c>
      <c r="B8" s="63" t="s">
        <v>37</v>
      </c>
      <c r="C8" s="56" t="s">
        <v>36</v>
      </c>
      <c r="D8" s="57">
        <v>2046.73</v>
      </c>
      <c r="E8" s="57">
        <v>871.91</v>
      </c>
      <c r="F8" s="57">
        <v>2918.64</v>
      </c>
      <c r="G8" s="58">
        <v>5</v>
      </c>
      <c r="H8" s="56" t="s">
        <v>31</v>
      </c>
      <c r="I8" s="56">
        <v>59763</v>
      </c>
      <c r="J8" s="56">
        <v>18070</v>
      </c>
      <c r="K8" s="56">
        <f t="shared" si="0"/>
        <v>77833</v>
      </c>
      <c r="L8" s="56"/>
      <c r="M8" s="59">
        <v>1365</v>
      </c>
      <c r="N8" s="59">
        <v>60825</v>
      </c>
      <c r="O8" s="56">
        <f t="shared" si="1"/>
        <v>62190</v>
      </c>
      <c r="P8" s="60">
        <v>2</v>
      </c>
      <c r="Q8" s="59">
        <f t="shared" si="2"/>
        <v>14593.199999999999</v>
      </c>
      <c r="R8" s="59">
        <f t="shared" si="3"/>
        <v>5837.28</v>
      </c>
      <c r="S8" s="85">
        <f t="shared" si="4"/>
        <v>20430.48</v>
      </c>
    </row>
    <row r="9" spans="1:19" s="65" customFormat="1" ht="29.25" customHeight="1" x14ac:dyDescent="0.25">
      <c r="A9" s="55">
        <v>6</v>
      </c>
      <c r="B9" s="64" t="s">
        <v>39</v>
      </c>
      <c r="C9" s="56" t="s">
        <v>36</v>
      </c>
      <c r="D9" s="57">
        <v>1970.37</v>
      </c>
      <c r="E9" s="57">
        <v>839.38</v>
      </c>
      <c r="F9" s="57">
        <v>2809.75</v>
      </c>
      <c r="G9" s="58">
        <v>5</v>
      </c>
      <c r="H9" s="56" t="s">
        <v>31</v>
      </c>
      <c r="I9" s="56">
        <v>59763</v>
      </c>
      <c r="J9" s="56">
        <v>18070</v>
      </c>
      <c r="K9" s="56">
        <f t="shared" si="0"/>
        <v>77833</v>
      </c>
      <c r="L9" s="56"/>
      <c r="M9" s="59">
        <v>1365</v>
      </c>
      <c r="N9" s="59">
        <v>60825</v>
      </c>
      <c r="O9" s="56">
        <f t="shared" si="1"/>
        <v>62190</v>
      </c>
      <c r="P9" s="60">
        <v>2</v>
      </c>
      <c r="Q9" s="59">
        <f t="shared" si="2"/>
        <v>14048.75</v>
      </c>
      <c r="R9" s="59">
        <f t="shared" si="3"/>
        <v>5619.5</v>
      </c>
      <c r="S9" s="85">
        <f t="shared" si="4"/>
        <v>19668.25</v>
      </c>
    </row>
    <row r="10" spans="1:19" s="65" customFormat="1" ht="29.25" customHeight="1" x14ac:dyDescent="0.25">
      <c r="A10" s="55">
        <v>7</v>
      </c>
      <c r="B10" s="63" t="s">
        <v>40</v>
      </c>
      <c r="C10" s="56" t="s">
        <v>36</v>
      </c>
      <c r="D10" s="57">
        <v>1069.46</v>
      </c>
      <c r="E10" s="57">
        <v>455.59</v>
      </c>
      <c r="F10" s="57">
        <v>1525.05</v>
      </c>
      <c r="G10" s="58">
        <v>5</v>
      </c>
      <c r="H10" s="56" t="s">
        <v>31</v>
      </c>
      <c r="I10" s="56">
        <v>59763</v>
      </c>
      <c r="J10" s="56">
        <v>18070</v>
      </c>
      <c r="K10" s="56">
        <f t="shared" si="0"/>
        <v>77833</v>
      </c>
      <c r="L10" s="56"/>
      <c r="M10" s="59">
        <v>1365</v>
      </c>
      <c r="N10" s="59">
        <v>60825</v>
      </c>
      <c r="O10" s="56">
        <f t="shared" si="1"/>
        <v>62190</v>
      </c>
      <c r="P10" s="60">
        <v>2</v>
      </c>
      <c r="Q10" s="59">
        <f t="shared" si="2"/>
        <v>7625.25</v>
      </c>
      <c r="R10" s="59">
        <f t="shared" si="3"/>
        <v>3050.1</v>
      </c>
      <c r="S10" s="85">
        <f t="shared" si="4"/>
        <v>10675.35</v>
      </c>
    </row>
    <row r="11" spans="1:19" s="65" customFormat="1" ht="29.25" customHeight="1" x14ac:dyDescent="0.25">
      <c r="A11" s="55">
        <v>8</v>
      </c>
      <c r="B11" s="63" t="s">
        <v>41</v>
      </c>
      <c r="C11" s="56" t="s">
        <v>42</v>
      </c>
      <c r="D11" s="57">
        <v>1023.19</v>
      </c>
      <c r="E11" s="57">
        <v>435.88</v>
      </c>
      <c r="F11" s="57">
        <v>1459.07</v>
      </c>
      <c r="G11" s="58">
        <v>5</v>
      </c>
      <c r="H11" s="56" t="s">
        <v>31</v>
      </c>
      <c r="I11" s="56">
        <v>59763</v>
      </c>
      <c r="J11" s="56">
        <v>18070</v>
      </c>
      <c r="K11" s="56">
        <f t="shared" si="0"/>
        <v>77833</v>
      </c>
      <c r="L11" s="56"/>
      <c r="M11" s="59">
        <v>1365</v>
      </c>
      <c r="N11" s="59">
        <v>60825</v>
      </c>
      <c r="O11" s="56">
        <f t="shared" si="1"/>
        <v>62190</v>
      </c>
      <c r="P11" s="60">
        <v>2</v>
      </c>
      <c r="Q11" s="59">
        <f t="shared" si="2"/>
        <v>7295.3499999999995</v>
      </c>
      <c r="R11" s="59">
        <f t="shared" si="3"/>
        <v>2918.14</v>
      </c>
      <c r="S11" s="85">
        <f t="shared" si="4"/>
        <v>10213.49</v>
      </c>
    </row>
    <row r="12" spans="1:19" s="65" customFormat="1" ht="29.25" customHeight="1" x14ac:dyDescent="0.25">
      <c r="A12" s="55">
        <v>9</v>
      </c>
      <c r="B12" s="66" t="s">
        <v>43</v>
      </c>
      <c r="C12" s="63" t="s">
        <v>42</v>
      </c>
      <c r="D12" s="67">
        <v>1023.19</v>
      </c>
      <c r="E12" s="67">
        <v>435.88</v>
      </c>
      <c r="F12" s="67">
        <v>1459.07</v>
      </c>
      <c r="G12" s="58">
        <v>5</v>
      </c>
      <c r="H12" s="56" t="s">
        <v>31</v>
      </c>
      <c r="I12" s="56">
        <v>59763</v>
      </c>
      <c r="J12" s="56">
        <v>18070</v>
      </c>
      <c r="K12" s="56">
        <f t="shared" si="0"/>
        <v>77833</v>
      </c>
      <c r="L12" s="56"/>
      <c r="M12" s="59">
        <v>1365</v>
      </c>
      <c r="N12" s="59">
        <v>60825</v>
      </c>
      <c r="O12" s="56">
        <f t="shared" si="1"/>
        <v>62190</v>
      </c>
      <c r="P12" s="60">
        <v>2</v>
      </c>
      <c r="Q12" s="59">
        <f t="shared" si="2"/>
        <v>7295.3499999999995</v>
      </c>
      <c r="R12" s="59">
        <f t="shared" si="3"/>
        <v>2918.14</v>
      </c>
      <c r="S12" s="85">
        <f t="shared" si="4"/>
        <v>10213.49</v>
      </c>
    </row>
    <row r="13" spans="1:19" s="65" customFormat="1" ht="29.25" customHeight="1" x14ac:dyDescent="0.25">
      <c r="A13" s="55">
        <v>10</v>
      </c>
      <c r="B13" s="63" t="s">
        <v>44</v>
      </c>
      <c r="C13" s="56" t="s">
        <v>42</v>
      </c>
      <c r="D13" s="57">
        <v>1039.08</v>
      </c>
      <c r="E13" s="57">
        <v>442.65</v>
      </c>
      <c r="F13" s="57">
        <v>1481.73</v>
      </c>
      <c r="G13" s="58">
        <v>5</v>
      </c>
      <c r="H13" s="56" t="s">
        <v>31</v>
      </c>
      <c r="I13" s="56">
        <v>59763</v>
      </c>
      <c r="J13" s="56">
        <v>18070</v>
      </c>
      <c r="K13" s="56">
        <f t="shared" si="0"/>
        <v>77833</v>
      </c>
      <c r="L13" s="56"/>
      <c r="M13" s="59">
        <v>1365</v>
      </c>
      <c r="N13" s="59">
        <v>60825</v>
      </c>
      <c r="O13" s="56">
        <f t="shared" si="1"/>
        <v>62190</v>
      </c>
      <c r="P13" s="60">
        <v>2</v>
      </c>
      <c r="Q13" s="59">
        <f t="shared" si="2"/>
        <v>7408.65</v>
      </c>
      <c r="R13" s="59">
        <f t="shared" si="3"/>
        <v>2963.46</v>
      </c>
      <c r="S13" s="85">
        <f t="shared" si="4"/>
        <v>10372.11</v>
      </c>
    </row>
    <row r="14" spans="1:19" s="65" customFormat="1" ht="29.25" customHeight="1" x14ac:dyDescent="0.25">
      <c r="A14" s="55">
        <v>11</v>
      </c>
      <c r="B14" s="63" t="s">
        <v>77</v>
      </c>
      <c r="C14" s="56" t="s">
        <v>42</v>
      </c>
      <c r="D14" s="57">
        <v>0</v>
      </c>
      <c r="E14" s="57">
        <v>0</v>
      </c>
      <c r="F14" s="57">
        <v>0</v>
      </c>
      <c r="G14" s="58">
        <v>0</v>
      </c>
      <c r="H14" s="56"/>
      <c r="I14" s="56"/>
      <c r="J14" s="56"/>
      <c r="K14" s="56"/>
      <c r="L14" s="56"/>
      <c r="M14" s="59"/>
      <c r="N14" s="59"/>
      <c r="O14" s="56"/>
      <c r="P14" s="60">
        <v>0</v>
      </c>
      <c r="Q14" s="59">
        <v>0</v>
      </c>
      <c r="R14" s="59">
        <f t="shared" si="3"/>
        <v>0</v>
      </c>
      <c r="S14" s="85">
        <f t="shared" si="4"/>
        <v>0</v>
      </c>
    </row>
    <row r="15" spans="1:19" s="65" customFormat="1" ht="29.25" customHeight="1" x14ac:dyDescent="0.25">
      <c r="A15" s="55">
        <v>12</v>
      </c>
      <c r="B15" s="63" t="s">
        <v>51</v>
      </c>
      <c r="C15" s="56" t="s">
        <v>42</v>
      </c>
      <c r="D15" s="57">
        <v>0</v>
      </c>
      <c r="E15" s="57">
        <v>0</v>
      </c>
      <c r="F15" s="78" t="s">
        <v>52</v>
      </c>
      <c r="G15" s="58">
        <v>1950</v>
      </c>
      <c r="H15" s="56"/>
      <c r="I15" s="56"/>
      <c r="J15" s="56"/>
      <c r="K15" s="56"/>
      <c r="L15" s="56"/>
      <c r="M15" s="59"/>
      <c r="N15" s="59"/>
      <c r="O15" s="56"/>
      <c r="P15" s="60">
        <v>0</v>
      </c>
      <c r="Q15" s="59">
        <f>1950*10</f>
        <v>19500</v>
      </c>
      <c r="R15" s="59">
        <v>0</v>
      </c>
      <c r="S15" s="85">
        <f>Q15+R15</f>
        <v>19500</v>
      </c>
    </row>
    <row r="16" spans="1:19" s="65" customFormat="1" ht="29.25" customHeight="1" x14ac:dyDescent="0.25">
      <c r="A16" s="55">
        <v>13</v>
      </c>
      <c r="B16" s="64" t="s">
        <v>53</v>
      </c>
      <c r="C16" s="56" t="s">
        <v>42</v>
      </c>
      <c r="D16" s="57">
        <v>0</v>
      </c>
      <c r="E16" s="57">
        <v>0</v>
      </c>
      <c r="F16" s="81" t="s">
        <v>54</v>
      </c>
      <c r="G16" s="58">
        <v>1950</v>
      </c>
      <c r="H16" s="56"/>
      <c r="I16" s="56"/>
      <c r="J16" s="56"/>
      <c r="K16" s="56"/>
      <c r="L16" s="56"/>
      <c r="M16" s="59"/>
      <c r="N16" s="59"/>
      <c r="O16" s="56"/>
      <c r="P16" s="60">
        <v>0</v>
      </c>
      <c r="Q16" s="59">
        <f>1950*4</f>
        <v>7800</v>
      </c>
      <c r="R16" s="59">
        <v>0</v>
      </c>
      <c r="S16" s="85">
        <f t="shared" ref="S16:S18" si="5">Q16+R16</f>
        <v>7800</v>
      </c>
    </row>
    <row r="17" spans="1:19" s="65" customFormat="1" ht="29.25" customHeight="1" x14ac:dyDescent="0.25">
      <c r="A17" s="55">
        <v>14</v>
      </c>
      <c r="B17" s="64" t="s">
        <v>55</v>
      </c>
      <c r="C17" s="56" t="s">
        <v>42</v>
      </c>
      <c r="D17" s="57">
        <v>0</v>
      </c>
      <c r="E17" s="57">
        <v>0</v>
      </c>
      <c r="F17" s="81" t="s">
        <v>56</v>
      </c>
      <c r="G17" s="58">
        <v>1950</v>
      </c>
      <c r="H17" s="56"/>
      <c r="I17" s="56"/>
      <c r="J17" s="56"/>
      <c r="K17" s="56"/>
      <c r="L17" s="56"/>
      <c r="M17" s="59"/>
      <c r="N17" s="59"/>
      <c r="O17" s="56"/>
      <c r="P17" s="60">
        <v>0</v>
      </c>
      <c r="Q17" s="59">
        <f>1950*2</f>
        <v>3900</v>
      </c>
      <c r="R17" s="59">
        <v>0</v>
      </c>
      <c r="S17" s="85">
        <f t="shared" si="5"/>
        <v>3900</v>
      </c>
    </row>
    <row r="18" spans="1:19" s="65" customFormat="1" ht="29.25" customHeight="1" x14ac:dyDescent="0.25">
      <c r="A18" s="55">
        <v>15</v>
      </c>
      <c r="B18" s="63" t="s">
        <v>51</v>
      </c>
      <c r="C18" s="56" t="s">
        <v>42</v>
      </c>
      <c r="D18" s="57">
        <v>0</v>
      </c>
      <c r="E18" s="57">
        <v>0</v>
      </c>
      <c r="F18" s="78" t="s">
        <v>57</v>
      </c>
      <c r="G18" s="58">
        <v>1950</v>
      </c>
      <c r="H18" s="56"/>
      <c r="I18" s="56"/>
      <c r="J18" s="56"/>
      <c r="K18" s="56"/>
      <c r="L18" s="56"/>
      <c r="M18" s="59"/>
      <c r="N18" s="59"/>
      <c r="O18" s="56"/>
      <c r="P18" s="60">
        <v>0</v>
      </c>
      <c r="Q18" s="59">
        <f>1950*5</f>
        <v>9750</v>
      </c>
      <c r="R18" s="59">
        <v>0</v>
      </c>
      <c r="S18" s="85">
        <f t="shared" si="5"/>
        <v>9750</v>
      </c>
    </row>
    <row r="19" spans="1:19" s="61" customFormat="1" ht="29.25" customHeight="1" x14ac:dyDescent="0.3">
      <c r="A19" s="55">
        <v>16</v>
      </c>
      <c r="B19" s="63" t="s">
        <v>45</v>
      </c>
      <c r="C19" s="56" t="s">
        <v>46</v>
      </c>
      <c r="D19" s="57">
        <v>4762.7700000000004</v>
      </c>
      <c r="E19" s="57">
        <v>2028.93</v>
      </c>
      <c r="F19" s="57">
        <v>6791.7</v>
      </c>
      <c r="G19" s="58">
        <v>5</v>
      </c>
      <c r="H19" s="56" t="s">
        <v>31</v>
      </c>
      <c r="I19" s="56">
        <v>59763</v>
      </c>
      <c r="J19" s="56">
        <v>18070</v>
      </c>
      <c r="K19" s="56">
        <f t="shared" si="0"/>
        <v>77833</v>
      </c>
      <c r="L19" s="56"/>
      <c r="M19" s="59">
        <v>1365</v>
      </c>
      <c r="N19" s="59">
        <v>60825</v>
      </c>
      <c r="O19" s="56">
        <f t="shared" si="1"/>
        <v>62190</v>
      </c>
      <c r="P19" s="60">
        <v>2</v>
      </c>
      <c r="Q19" s="59">
        <f t="shared" si="2"/>
        <v>33958.5</v>
      </c>
      <c r="R19" s="59">
        <f t="shared" si="3"/>
        <v>13583.4</v>
      </c>
      <c r="S19" s="85">
        <f t="shared" si="4"/>
        <v>47541.9</v>
      </c>
    </row>
    <row r="20" spans="1:19" s="65" customFormat="1" ht="29.25" customHeight="1" x14ac:dyDescent="0.25">
      <c r="A20" s="55">
        <v>17</v>
      </c>
      <c r="B20" s="63" t="s">
        <v>47</v>
      </c>
      <c r="C20" s="56" t="s">
        <v>48</v>
      </c>
      <c r="D20" s="62"/>
      <c r="E20" s="62"/>
      <c r="F20" s="67">
        <v>4500</v>
      </c>
      <c r="G20" s="58">
        <v>5</v>
      </c>
      <c r="H20" s="56" t="s">
        <v>31</v>
      </c>
      <c r="I20" s="56">
        <v>59763</v>
      </c>
      <c r="J20" s="56">
        <v>18070</v>
      </c>
      <c r="K20" s="56">
        <f t="shared" si="0"/>
        <v>77833</v>
      </c>
      <c r="L20" s="56"/>
      <c r="M20" s="59">
        <v>1365</v>
      </c>
      <c r="N20" s="59">
        <v>60825</v>
      </c>
      <c r="O20" s="56">
        <f t="shared" si="1"/>
        <v>62190</v>
      </c>
      <c r="P20" s="60">
        <v>2</v>
      </c>
      <c r="Q20" s="59">
        <f t="shared" si="2"/>
        <v>22500</v>
      </c>
      <c r="R20" s="59">
        <f t="shared" si="3"/>
        <v>9000</v>
      </c>
      <c r="S20" s="85">
        <f t="shared" si="4"/>
        <v>31500</v>
      </c>
    </row>
    <row r="21" spans="1:19" s="65" customFormat="1" ht="29.25" customHeight="1" x14ac:dyDescent="0.25">
      <c r="A21" s="55">
        <v>18</v>
      </c>
      <c r="B21" s="63" t="s">
        <v>49</v>
      </c>
      <c r="C21" s="56" t="s">
        <v>48</v>
      </c>
      <c r="D21" s="62"/>
      <c r="E21" s="62"/>
      <c r="F21" s="67">
        <v>5291.19</v>
      </c>
      <c r="G21" s="58">
        <v>5</v>
      </c>
      <c r="H21" s="56" t="s">
        <v>31</v>
      </c>
      <c r="I21" s="56">
        <v>59763</v>
      </c>
      <c r="J21" s="56">
        <v>18070</v>
      </c>
      <c r="K21" s="56">
        <f t="shared" si="0"/>
        <v>77833</v>
      </c>
      <c r="L21" s="56"/>
      <c r="M21" s="59">
        <v>1365</v>
      </c>
      <c r="N21" s="59">
        <v>60825</v>
      </c>
      <c r="O21" s="56">
        <f t="shared" si="1"/>
        <v>62190</v>
      </c>
      <c r="P21" s="60">
        <v>2</v>
      </c>
      <c r="Q21" s="59">
        <f t="shared" si="2"/>
        <v>26455.949999999997</v>
      </c>
      <c r="R21" s="59">
        <f t="shared" si="3"/>
        <v>10582.38</v>
      </c>
      <c r="S21" s="85">
        <f t="shared" si="4"/>
        <v>37038.329999999994</v>
      </c>
    </row>
    <row r="22" spans="1:19" x14ac:dyDescent="0.25">
      <c r="S22" s="18">
        <f>SUM(S4:S21)</f>
        <v>258871.77</v>
      </c>
    </row>
  </sheetData>
  <mergeCells count="2">
    <mergeCell ref="A1:S1"/>
    <mergeCell ref="A2:S2"/>
  </mergeCells>
  <printOptions horizontalCentered="1"/>
  <pageMargins left="0.2" right="0.2" top="0.25" bottom="0" header="0.3" footer="0.3"/>
  <pageSetup scale="93" orientation="landscape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view="pageBreakPreview" zoomScale="60" zoomScaleNormal="100" workbookViewId="0">
      <selection activeCell="F33" sqref="F33"/>
    </sheetView>
  </sheetViews>
  <sheetFormatPr defaultColWidth="9.109375" defaultRowHeight="22.8" x14ac:dyDescent="0.25"/>
  <cols>
    <col min="1" max="1" width="6.5546875" style="19" bestFit="1" customWidth="1"/>
    <col min="2" max="2" width="32.5546875" style="19" customWidth="1"/>
    <col min="3" max="3" width="16.44140625" style="20" customWidth="1"/>
    <col min="4" max="4" width="17.109375" style="106" customWidth="1"/>
    <col min="5" max="5" width="33.33203125" style="138" customWidth="1"/>
    <col min="6" max="6" width="50.5546875" style="20" customWidth="1"/>
    <col min="7" max="7" width="22.44140625" style="9" hidden="1" customWidth="1"/>
    <col min="8" max="16384" width="9.109375" style="9"/>
  </cols>
  <sheetData>
    <row r="1" spans="1:7" ht="13.8" x14ac:dyDescent="0.25">
      <c r="A1" s="166" t="s">
        <v>17</v>
      </c>
      <c r="B1" s="167"/>
      <c r="C1" s="167"/>
      <c r="D1" s="167"/>
      <c r="E1" s="167"/>
      <c r="F1" s="167"/>
    </row>
    <row r="2" spans="1:7" ht="13.8" x14ac:dyDescent="0.25">
      <c r="A2" s="168" t="s">
        <v>18</v>
      </c>
      <c r="B2" s="169"/>
      <c r="C2" s="169"/>
      <c r="D2" s="169"/>
      <c r="E2" s="169"/>
      <c r="F2" s="169"/>
    </row>
    <row r="3" spans="1:7" ht="13.8" x14ac:dyDescent="0.25">
      <c r="A3" s="168" t="s">
        <v>19</v>
      </c>
      <c r="B3" s="169"/>
      <c r="C3" s="169"/>
      <c r="D3" s="169"/>
      <c r="E3" s="169"/>
      <c r="F3" s="169"/>
    </row>
    <row r="4" spans="1:7" ht="13.8" x14ac:dyDescent="0.25">
      <c r="A4" s="168" t="s">
        <v>20</v>
      </c>
      <c r="B4" s="169"/>
      <c r="C4" s="169"/>
      <c r="D4" s="169"/>
      <c r="E4" s="169"/>
      <c r="F4" s="169"/>
    </row>
    <row r="5" spans="1:7" s="13" customFormat="1" ht="45" customHeight="1" x14ac:dyDescent="0.3">
      <c r="A5" s="11" t="s">
        <v>0</v>
      </c>
      <c r="B5" s="12" t="s">
        <v>21</v>
      </c>
      <c r="C5" s="12" t="s">
        <v>156</v>
      </c>
      <c r="D5" s="105" t="s">
        <v>157</v>
      </c>
      <c r="E5" s="12" t="s">
        <v>158</v>
      </c>
      <c r="F5" s="11" t="s">
        <v>159</v>
      </c>
    </row>
    <row r="6" spans="1:7" s="10" customFormat="1" ht="34.5" customHeight="1" x14ac:dyDescent="0.3">
      <c r="A6" s="29">
        <v>1</v>
      </c>
      <c r="B6" s="30" t="s">
        <v>29</v>
      </c>
      <c r="C6" s="30" t="s">
        <v>160</v>
      </c>
      <c r="D6" s="107" t="s">
        <v>161</v>
      </c>
      <c r="E6" s="134" t="s">
        <v>162</v>
      </c>
      <c r="F6" s="33" t="s">
        <v>163</v>
      </c>
    </row>
    <row r="7" spans="1:7" s="10" customFormat="1" ht="34.5" customHeight="1" x14ac:dyDescent="0.3">
      <c r="A7" s="29">
        <v>2</v>
      </c>
      <c r="B7" s="30" t="s">
        <v>32</v>
      </c>
      <c r="C7" s="30" t="s">
        <v>164</v>
      </c>
      <c r="D7" s="107">
        <v>8884563337</v>
      </c>
      <c r="E7" s="134" t="s">
        <v>165</v>
      </c>
      <c r="F7" s="33" t="s">
        <v>166</v>
      </c>
    </row>
    <row r="8" spans="1:7" s="10" customFormat="1" ht="34.5" customHeight="1" x14ac:dyDescent="0.3">
      <c r="A8" s="29">
        <v>3</v>
      </c>
      <c r="B8" s="33" t="s">
        <v>34</v>
      </c>
      <c r="C8" s="30" t="s">
        <v>167</v>
      </c>
      <c r="D8" s="107">
        <v>9586929969</v>
      </c>
      <c r="E8" s="134" t="s">
        <v>165</v>
      </c>
      <c r="F8" s="31" t="s">
        <v>168</v>
      </c>
    </row>
    <row r="9" spans="1:7" s="10" customFormat="1" ht="34.5" customHeight="1" x14ac:dyDescent="0.3">
      <c r="A9" s="29">
        <v>4</v>
      </c>
      <c r="B9" s="34" t="s">
        <v>35</v>
      </c>
      <c r="C9" s="30" t="s">
        <v>169</v>
      </c>
      <c r="D9" s="107">
        <v>9535184376</v>
      </c>
      <c r="E9" s="135" t="s">
        <v>170</v>
      </c>
      <c r="F9" s="33" t="s">
        <v>171</v>
      </c>
    </row>
    <row r="10" spans="1:7" s="17" customFormat="1" ht="34.5" customHeight="1" x14ac:dyDescent="0.3">
      <c r="A10" s="29">
        <v>5</v>
      </c>
      <c r="B10" s="33" t="s">
        <v>37</v>
      </c>
      <c r="C10" s="30" t="s">
        <v>172</v>
      </c>
      <c r="D10" s="107">
        <v>9483456666</v>
      </c>
      <c r="E10" s="135" t="s">
        <v>173</v>
      </c>
      <c r="F10" s="30" t="s">
        <v>174</v>
      </c>
    </row>
    <row r="11" spans="1:7" ht="34.5" customHeight="1" x14ac:dyDescent="0.25">
      <c r="A11" s="29">
        <v>6</v>
      </c>
      <c r="B11" s="34" t="s">
        <v>39</v>
      </c>
      <c r="C11" s="30" t="s">
        <v>169</v>
      </c>
      <c r="D11" s="107"/>
      <c r="E11" s="134"/>
      <c r="F11" s="34" t="s">
        <v>175</v>
      </c>
    </row>
    <row r="12" spans="1:7" ht="34.5" customHeight="1" x14ac:dyDescent="0.25">
      <c r="A12" s="29">
        <v>7</v>
      </c>
      <c r="B12" s="33" t="s">
        <v>40</v>
      </c>
      <c r="C12" s="33" t="s">
        <v>176</v>
      </c>
      <c r="D12" s="108">
        <v>8660842290</v>
      </c>
      <c r="E12" s="134" t="s">
        <v>177</v>
      </c>
      <c r="F12" s="33" t="s">
        <v>178</v>
      </c>
    </row>
    <row r="13" spans="1:7" ht="34.5" customHeight="1" x14ac:dyDescent="0.25">
      <c r="A13" s="29">
        <v>8</v>
      </c>
      <c r="B13" s="33" t="s">
        <v>41</v>
      </c>
      <c r="C13" s="30" t="s">
        <v>179</v>
      </c>
      <c r="D13" s="107">
        <v>9743522198</v>
      </c>
      <c r="E13" s="134" t="s">
        <v>180</v>
      </c>
      <c r="F13" s="33" t="s">
        <v>181</v>
      </c>
    </row>
    <row r="14" spans="1:7" ht="34.5" customHeight="1" x14ac:dyDescent="0.25">
      <c r="A14" s="29">
        <v>9</v>
      </c>
      <c r="B14" s="35" t="s">
        <v>43</v>
      </c>
      <c r="C14" s="33" t="s">
        <v>169</v>
      </c>
      <c r="D14" s="108">
        <v>9900003891</v>
      </c>
      <c r="E14" s="135" t="s">
        <v>182</v>
      </c>
      <c r="F14" s="33" t="s">
        <v>183</v>
      </c>
    </row>
    <row r="15" spans="1:7" ht="34.5" customHeight="1" x14ac:dyDescent="0.25">
      <c r="A15" s="29">
        <v>10</v>
      </c>
      <c r="B15" s="33" t="s">
        <v>44</v>
      </c>
      <c r="C15" s="30" t="s">
        <v>184</v>
      </c>
      <c r="D15" s="107">
        <v>9739102103</v>
      </c>
      <c r="E15" s="134" t="s">
        <v>185</v>
      </c>
      <c r="F15" s="33" t="s">
        <v>186</v>
      </c>
      <c r="G15" s="18"/>
    </row>
    <row r="16" spans="1:7" s="10" customFormat="1" ht="34.5" customHeight="1" x14ac:dyDescent="0.3">
      <c r="A16" s="29">
        <v>11</v>
      </c>
      <c r="B16" s="33" t="s">
        <v>45</v>
      </c>
      <c r="C16" s="30" t="s">
        <v>187</v>
      </c>
      <c r="D16" s="107">
        <v>9148449159</v>
      </c>
      <c r="E16" s="136" t="s">
        <v>188</v>
      </c>
      <c r="F16" s="30" t="s">
        <v>189</v>
      </c>
    </row>
    <row r="17" spans="1:6" s="10" customFormat="1" ht="34.5" customHeight="1" x14ac:dyDescent="0.3">
      <c r="A17" s="29"/>
      <c r="B17" s="33" t="s">
        <v>71</v>
      </c>
      <c r="C17" s="30" t="s">
        <v>190</v>
      </c>
      <c r="D17" s="107">
        <v>9916537444</v>
      </c>
      <c r="E17" s="137" t="s">
        <v>191</v>
      </c>
      <c r="F17" s="30" t="s">
        <v>192</v>
      </c>
    </row>
    <row r="18" spans="1:6" ht="34.5" customHeight="1" x14ac:dyDescent="0.25">
      <c r="A18" s="29">
        <v>12</v>
      </c>
      <c r="B18" s="33" t="s">
        <v>47</v>
      </c>
      <c r="C18" s="30" t="s">
        <v>193</v>
      </c>
      <c r="D18" s="107">
        <v>9448114777</v>
      </c>
      <c r="E18" s="134"/>
      <c r="F18" s="30" t="s">
        <v>194</v>
      </c>
    </row>
    <row r="19" spans="1:6" ht="34.5" customHeight="1" x14ac:dyDescent="0.25">
      <c r="A19" s="29">
        <v>13</v>
      </c>
      <c r="B19" s="33" t="s">
        <v>49</v>
      </c>
      <c r="C19" s="30" t="s">
        <v>195</v>
      </c>
      <c r="D19" s="107">
        <v>9945031194</v>
      </c>
      <c r="E19" s="134"/>
      <c r="F19" s="30" t="s">
        <v>196</v>
      </c>
    </row>
    <row r="20" spans="1:6" ht="25.2" customHeight="1" x14ac:dyDescent="0.25">
      <c r="A20" s="170" t="s">
        <v>50</v>
      </c>
      <c r="B20" s="170"/>
      <c r="C20" s="170"/>
      <c r="D20" s="170"/>
      <c r="E20" s="170"/>
      <c r="F20" s="170"/>
    </row>
    <row r="21" spans="1:6" ht="34.5" customHeight="1" x14ac:dyDescent="0.25">
      <c r="A21" s="93" t="s">
        <v>0</v>
      </c>
      <c r="B21" s="94" t="s">
        <v>21</v>
      </c>
      <c r="C21" s="94" t="s">
        <v>156</v>
      </c>
      <c r="D21" s="109" t="s">
        <v>157</v>
      </c>
      <c r="E21" s="94" t="s">
        <v>158</v>
      </c>
      <c r="F21" s="93" t="s">
        <v>159</v>
      </c>
    </row>
    <row r="22" spans="1:6" ht="19.8" customHeight="1" x14ac:dyDescent="0.25">
      <c r="A22" s="95">
        <v>1</v>
      </c>
      <c r="B22" s="33" t="s">
        <v>51</v>
      </c>
      <c r="C22" s="33"/>
      <c r="D22" s="108"/>
      <c r="E22" s="134"/>
      <c r="F22" s="33"/>
    </row>
    <row r="23" spans="1:6" ht="34.5" customHeight="1" x14ac:dyDescent="0.25">
      <c r="A23" s="95">
        <v>2</v>
      </c>
      <c r="B23" s="34" t="s">
        <v>53</v>
      </c>
      <c r="C23" s="30" t="s">
        <v>197</v>
      </c>
      <c r="D23" s="107">
        <v>8095463963</v>
      </c>
      <c r="E23" s="136" t="s">
        <v>198</v>
      </c>
      <c r="F23" s="30" t="s">
        <v>199</v>
      </c>
    </row>
    <row r="24" spans="1:6" ht="34.5" customHeight="1" x14ac:dyDescent="0.25">
      <c r="A24" s="95">
        <v>3</v>
      </c>
      <c r="B24" s="34" t="s">
        <v>55</v>
      </c>
      <c r="C24" s="30" t="s">
        <v>200</v>
      </c>
      <c r="D24" s="107">
        <v>9964688988</v>
      </c>
      <c r="E24" s="134" t="s">
        <v>201</v>
      </c>
      <c r="F24" s="30" t="s">
        <v>202</v>
      </c>
    </row>
    <row r="25" spans="1:6" ht="34.5" customHeight="1" x14ac:dyDescent="0.25">
      <c r="A25" s="95">
        <v>4</v>
      </c>
      <c r="B25" s="33" t="s">
        <v>51</v>
      </c>
      <c r="C25" s="30"/>
      <c r="D25" s="107"/>
      <c r="E25" s="30"/>
      <c r="F25" s="33"/>
    </row>
  </sheetData>
  <mergeCells count="5">
    <mergeCell ref="A1:F1"/>
    <mergeCell ref="A2:F2"/>
    <mergeCell ref="A3:F3"/>
    <mergeCell ref="A4:F4"/>
    <mergeCell ref="A20:F20"/>
  </mergeCells>
  <hyperlinks>
    <hyperlink ref="E17" r:id="rId1" xr:uid="{00000000-0004-0000-0400-000000000000}"/>
    <hyperlink ref="E10" r:id="rId2" xr:uid="{00000000-0004-0000-0400-000001000000}"/>
    <hyperlink ref="E14" r:id="rId3" xr:uid="{00000000-0004-0000-0400-000002000000}"/>
    <hyperlink ref="E9" r:id="rId4" xr:uid="{00000000-0004-0000-0400-000003000000}"/>
  </hyperlinks>
  <printOptions horizontalCentered="1"/>
  <pageMargins left="0.2" right="0.2" top="0.25" bottom="0.25" header="0.3" footer="0.3"/>
  <pageSetup scale="74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zoomScale="60" zoomScaleNormal="100" workbookViewId="0">
      <selection activeCell="H12" sqref="H12"/>
    </sheetView>
  </sheetViews>
  <sheetFormatPr defaultRowHeight="14.4" x14ac:dyDescent="0.3"/>
  <cols>
    <col min="1" max="1" width="9.109375" style="8"/>
    <col min="2" max="2" width="18.6640625" customWidth="1"/>
    <col min="3" max="3" width="11" customWidth="1"/>
    <col min="4" max="4" width="11.33203125" customWidth="1"/>
    <col min="5" max="5" width="15.6640625" customWidth="1"/>
    <col min="6" max="6" width="19.33203125" customWidth="1"/>
    <col min="8" max="8" width="22.109375" customWidth="1"/>
    <col min="9" max="9" width="13.5546875" style="8" bestFit="1" customWidth="1"/>
    <col min="10" max="10" width="12" customWidth="1"/>
  </cols>
  <sheetData>
    <row r="1" spans="1:10" ht="24.75" customHeight="1" x14ac:dyDescent="0.35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26.25" customHeight="1" x14ac:dyDescent="0.35">
      <c r="A2" s="172" t="s">
        <v>89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x14ac:dyDescent="0.3">
      <c r="A3" s="174" t="s">
        <v>0</v>
      </c>
      <c r="B3" s="174" t="s">
        <v>88</v>
      </c>
      <c r="C3" s="174" t="s">
        <v>79</v>
      </c>
      <c r="D3" s="174"/>
      <c r="E3" s="174" t="s">
        <v>82</v>
      </c>
      <c r="F3" s="174"/>
      <c r="G3" s="174"/>
      <c r="H3" s="174"/>
      <c r="I3" s="174" t="s">
        <v>86</v>
      </c>
      <c r="J3" s="174" t="s">
        <v>87</v>
      </c>
    </row>
    <row r="4" spans="1:10" x14ac:dyDescent="0.3">
      <c r="A4" s="174"/>
      <c r="B4" s="174"/>
      <c r="C4" s="44" t="s">
        <v>80</v>
      </c>
      <c r="D4" s="44" t="s">
        <v>81</v>
      </c>
      <c r="E4" s="44" t="s">
        <v>83</v>
      </c>
      <c r="F4" s="44" t="s">
        <v>94</v>
      </c>
      <c r="G4" s="44" t="s">
        <v>84</v>
      </c>
      <c r="H4" s="44" t="s">
        <v>85</v>
      </c>
      <c r="I4" s="174"/>
      <c r="J4" s="174"/>
    </row>
    <row r="5" spans="1:10" x14ac:dyDescent="0.3">
      <c r="A5" s="46">
        <v>1</v>
      </c>
      <c r="B5" s="173" t="s">
        <v>108</v>
      </c>
      <c r="C5" s="44" t="s">
        <v>106</v>
      </c>
      <c r="D5" s="44" t="s">
        <v>107</v>
      </c>
      <c r="E5" s="44" t="s">
        <v>90</v>
      </c>
      <c r="F5" s="44" t="s">
        <v>104</v>
      </c>
      <c r="G5" s="44" t="s">
        <v>105</v>
      </c>
      <c r="H5" s="44" t="s">
        <v>111</v>
      </c>
      <c r="I5" s="46">
        <v>20522</v>
      </c>
      <c r="J5" s="44"/>
    </row>
    <row r="6" spans="1:10" x14ac:dyDescent="0.3">
      <c r="A6" s="46">
        <v>2</v>
      </c>
      <c r="B6" s="173"/>
      <c r="C6" s="44"/>
      <c r="D6" s="44"/>
      <c r="E6" s="44" t="s">
        <v>91</v>
      </c>
      <c r="F6" s="44" t="s">
        <v>103</v>
      </c>
      <c r="G6" s="44"/>
      <c r="H6" s="44" t="s">
        <v>115</v>
      </c>
      <c r="I6" s="46">
        <v>20522</v>
      </c>
      <c r="J6" s="44"/>
    </row>
    <row r="7" spans="1:10" x14ac:dyDescent="0.3">
      <c r="A7" s="46">
        <v>3</v>
      </c>
      <c r="B7" s="173"/>
      <c r="C7" s="44"/>
      <c r="D7" s="44"/>
      <c r="E7" s="44" t="s">
        <v>92</v>
      </c>
      <c r="F7" s="44" t="s">
        <v>102</v>
      </c>
      <c r="G7" s="44"/>
      <c r="H7" s="44" t="s">
        <v>113</v>
      </c>
      <c r="I7" s="46">
        <v>17770</v>
      </c>
      <c r="J7" s="44"/>
    </row>
    <row r="8" spans="1:10" x14ac:dyDescent="0.3">
      <c r="A8" s="46">
        <v>4</v>
      </c>
      <c r="B8" s="173"/>
      <c r="C8" s="44"/>
      <c r="D8" s="44"/>
      <c r="E8" s="44" t="s">
        <v>93</v>
      </c>
      <c r="F8" s="44" t="s">
        <v>101</v>
      </c>
      <c r="G8" s="44"/>
      <c r="H8" s="44" t="s">
        <v>112</v>
      </c>
      <c r="I8" s="46">
        <v>17770</v>
      </c>
      <c r="J8" s="44"/>
    </row>
    <row r="9" spans="1:10" x14ac:dyDescent="0.3">
      <c r="A9" s="46">
        <v>5</v>
      </c>
      <c r="B9" s="173"/>
      <c r="C9" s="44"/>
      <c r="D9" s="44"/>
      <c r="E9" s="44" t="s">
        <v>95</v>
      </c>
      <c r="F9" s="44" t="s">
        <v>101</v>
      </c>
      <c r="G9" s="44"/>
      <c r="H9" s="44" t="s">
        <v>110</v>
      </c>
      <c r="I9" s="46">
        <v>17770</v>
      </c>
      <c r="J9" s="44"/>
    </row>
    <row r="10" spans="1:10" x14ac:dyDescent="0.3">
      <c r="A10" s="46">
        <v>6</v>
      </c>
      <c r="B10" s="173"/>
      <c r="C10" s="44"/>
      <c r="D10" s="44"/>
      <c r="E10" s="44" t="s">
        <v>96</v>
      </c>
      <c r="F10" s="44" t="s">
        <v>101</v>
      </c>
      <c r="G10" s="44"/>
      <c r="H10" s="44" t="s">
        <v>114</v>
      </c>
      <c r="I10" s="46">
        <v>17770</v>
      </c>
      <c r="J10" s="44"/>
    </row>
    <row r="11" spans="1:10" x14ac:dyDescent="0.3">
      <c r="A11" s="46">
        <v>7</v>
      </c>
      <c r="B11" s="173"/>
      <c r="C11" s="44"/>
      <c r="D11" s="44"/>
      <c r="E11" s="44" t="s">
        <v>97</v>
      </c>
      <c r="F11" s="44" t="s">
        <v>100</v>
      </c>
      <c r="G11" s="44"/>
      <c r="H11" s="44" t="s">
        <v>152</v>
      </c>
      <c r="I11" s="46">
        <v>18659</v>
      </c>
      <c r="J11" s="44"/>
    </row>
    <row r="12" spans="1:10" x14ac:dyDescent="0.3">
      <c r="A12" s="46">
        <v>8</v>
      </c>
      <c r="B12" s="173"/>
      <c r="C12" s="44"/>
      <c r="D12" s="44"/>
      <c r="E12" s="44" t="s">
        <v>98</v>
      </c>
      <c r="F12" s="44" t="s">
        <v>100</v>
      </c>
      <c r="G12" s="44"/>
      <c r="H12" s="44" t="s">
        <v>150</v>
      </c>
      <c r="I12" s="46">
        <v>18659</v>
      </c>
      <c r="J12" s="44"/>
    </row>
    <row r="13" spans="1:10" x14ac:dyDescent="0.3">
      <c r="A13" s="46">
        <v>9</v>
      </c>
      <c r="B13" s="173"/>
      <c r="C13" s="44"/>
      <c r="D13" s="44"/>
      <c r="E13" s="44" t="s">
        <v>99</v>
      </c>
      <c r="F13" s="44" t="s">
        <v>100</v>
      </c>
      <c r="G13" s="44"/>
      <c r="H13" s="44" t="s">
        <v>109</v>
      </c>
      <c r="I13" s="46">
        <v>18659</v>
      </c>
      <c r="J13" s="44"/>
    </row>
    <row r="14" spans="1:10" x14ac:dyDescent="0.3">
      <c r="A14" s="46"/>
      <c r="B14" s="44"/>
      <c r="C14" s="44"/>
      <c r="D14" s="44"/>
      <c r="E14" s="44"/>
      <c r="F14" s="44"/>
      <c r="G14" s="44"/>
      <c r="H14" s="90" t="s">
        <v>129</v>
      </c>
      <c r="I14" s="46">
        <f>SUM(I5:I13)</f>
        <v>168101</v>
      </c>
      <c r="J14" s="90"/>
    </row>
  </sheetData>
  <mergeCells count="9">
    <mergeCell ref="A1:J1"/>
    <mergeCell ref="A2:J2"/>
    <mergeCell ref="B5:B13"/>
    <mergeCell ref="A3:A4"/>
    <mergeCell ref="C3:D3"/>
    <mergeCell ref="E3:H3"/>
    <mergeCell ref="I3:I4"/>
    <mergeCell ref="J3:J4"/>
    <mergeCell ref="B3:B4"/>
  </mergeCells>
  <printOptions horizontalCentered="1"/>
  <pageMargins left="0.2" right="0.2" top="0.25" bottom="0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"/>
  <sheetViews>
    <sheetView view="pageBreakPreview" zoomScale="60" zoomScaleNormal="100" workbookViewId="0">
      <selection activeCell="K6" sqref="K6"/>
    </sheetView>
  </sheetViews>
  <sheetFormatPr defaultRowHeight="14.4" x14ac:dyDescent="0.3"/>
  <cols>
    <col min="1" max="1" width="9.109375" style="8"/>
    <col min="2" max="2" width="18.6640625" customWidth="1"/>
    <col min="3" max="3" width="11" customWidth="1"/>
    <col min="4" max="4" width="11.33203125" customWidth="1"/>
    <col min="5" max="5" width="15.6640625" customWidth="1"/>
    <col min="6" max="6" width="16.44140625" customWidth="1"/>
    <col min="7" max="7" width="11.44140625" customWidth="1"/>
    <col min="8" max="8" width="18.88671875" customWidth="1"/>
    <col min="9" max="9" width="13.5546875" style="8" bestFit="1" customWidth="1"/>
    <col min="10" max="10" width="12" customWidth="1"/>
  </cols>
  <sheetData>
    <row r="1" spans="1:10" ht="24.75" customHeight="1" x14ac:dyDescent="0.35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26.25" customHeight="1" x14ac:dyDescent="0.35">
      <c r="A2" s="172" t="s">
        <v>89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x14ac:dyDescent="0.3">
      <c r="A3" s="174" t="s">
        <v>0</v>
      </c>
      <c r="B3" s="174" t="s">
        <v>88</v>
      </c>
      <c r="C3" s="174" t="s">
        <v>79</v>
      </c>
      <c r="D3" s="174"/>
      <c r="E3" s="174" t="s">
        <v>82</v>
      </c>
      <c r="F3" s="174"/>
      <c r="G3" s="174"/>
      <c r="H3" s="174"/>
      <c r="I3" s="176" t="s">
        <v>86</v>
      </c>
      <c r="J3" s="174" t="s">
        <v>87</v>
      </c>
    </row>
    <row r="4" spans="1:10" x14ac:dyDescent="0.3">
      <c r="A4" s="174"/>
      <c r="B4" s="174"/>
      <c r="C4" s="44" t="s">
        <v>80</v>
      </c>
      <c r="D4" s="44" t="s">
        <v>81</v>
      </c>
      <c r="E4" s="44" t="s">
        <v>83</v>
      </c>
      <c r="F4" s="44" t="s">
        <v>94</v>
      </c>
      <c r="G4" s="44" t="s">
        <v>84</v>
      </c>
      <c r="H4" s="44" t="s">
        <v>85</v>
      </c>
      <c r="I4" s="177"/>
      <c r="J4" s="174"/>
    </row>
    <row r="5" spans="1:10" ht="45.75" customHeight="1" x14ac:dyDescent="0.3">
      <c r="A5" s="46">
        <v>1</v>
      </c>
      <c r="B5" s="173" t="s">
        <v>117</v>
      </c>
      <c r="C5" s="44" t="s">
        <v>118</v>
      </c>
      <c r="D5" s="44" t="s">
        <v>119</v>
      </c>
      <c r="E5" s="44" t="s">
        <v>120</v>
      </c>
      <c r="F5" s="44" t="s">
        <v>121</v>
      </c>
      <c r="G5" s="44" t="s">
        <v>123</v>
      </c>
      <c r="H5" s="44" t="s">
        <v>116</v>
      </c>
      <c r="I5" s="175">
        <v>29526</v>
      </c>
      <c r="J5" s="45">
        <v>11000</v>
      </c>
    </row>
    <row r="6" spans="1:10" ht="42.75" customHeight="1" x14ac:dyDescent="0.3">
      <c r="A6" s="46">
        <v>2</v>
      </c>
      <c r="B6" s="173"/>
      <c r="C6" s="44"/>
      <c r="D6" s="44"/>
      <c r="E6" s="44" t="s">
        <v>122</v>
      </c>
      <c r="F6" s="44" t="s">
        <v>121</v>
      </c>
      <c r="G6" s="44" t="s">
        <v>124</v>
      </c>
      <c r="H6" s="44" t="s">
        <v>125</v>
      </c>
      <c r="I6" s="175"/>
      <c r="J6" s="45">
        <v>11000</v>
      </c>
    </row>
    <row r="7" spans="1:10" x14ac:dyDescent="0.3">
      <c r="A7" s="46"/>
      <c r="B7" s="44"/>
      <c r="C7" s="44"/>
      <c r="D7" s="44"/>
      <c r="E7" s="44"/>
      <c r="F7" s="44"/>
      <c r="G7" s="44"/>
      <c r="H7" s="89" t="s">
        <v>129</v>
      </c>
      <c r="I7" s="45">
        <f>SUM(I5)</f>
        <v>29526</v>
      </c>
      <c r="J7" s="46">
        <f>SUM(J5:J6)</f>
        <v>22000</v>
      </c>
    </row>
  </sheetData>
  <mergeCells count="10">
    <mergeCell ref="B5:B6"/>
    <mergeCell ref="I5:I6"/>
    <mergeCell ref="A1:J1"/>
    <mergeCell ref="A2:J2"/>
    <mergeCell ref="A3:A4"/>
    <mergeCell ref="B3:B4"/>
    <mergeCell ref="C3:D3"/>
    <mergeCell ref="E3:H3"/>
    <mergeCell ref="I3:I4"/>
    <mergeCell ref="J3:J4"/>
  </mergeCells>
  <printOptions horizontalCentered="1"/>
  <pageMargins left="0.2" right="0.2" top="0.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view="pageBreakPreview" zoomScale="60" zoomScaleNormal="100" workbookViewId="0">
      <selection activeCell="J22" sqref="J22"/>
    </sheetView>
  </sheetViews>
  <sheetFormatPr defaultRowHeight="14.4" x14ac:dyDescent="0.3"/>
  <cols>
    <col min="1" max="1" width="6.33203125" style="8" customWidth="1"/>
    <col min="2" max="2" width="18.6640625" customWidth="1"/>
    <col min="3" max="3" width="11" customWidth="1"/>
    <col min="4" max="4" width="11.33203125" customWidth="1"/>
    <col min="5" max="5" width="13.44140625" customWidth="1"/>
    <col min="6" max="6" width="15.44140625" customWidth="1"/>
    <col min="7" max="7" width="11.44140625" customWidth="1"/>
    <col min="8" max="8" width="10.33203125" customWidth="1"/>
    <col min="9" max="9" width="13.5546875" style="8" bestFit="1" customWidth="1"/>
    <col min="10" max="10" width="9.44140625" customWidth="1"/>
  </cols>
  <sheetData>
    <row r="1" spans="1:10" ht="24.75" customHeight="1" x14ac:dyDescent="0.35">
      <c r="A1" s="171" t="s">
        <v>78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26.25" customHeight="1" x14ac:dyDescent="0.35">
      <c r="A2" s="172" t="s">
        <v>89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x14ac:dyDescent="0.3">
      <c r="A3" s="174" t="s">
        <v>0</v>
      </c>
      <c r="B3" s="174" t="s">
        <v>88</v>
      </c>
      <c r="C3" s="174" t="s">
        <v>79</v>
      </c>
      <c r="D3" s="174"/>
      <c r="E3" s="174" t="s">
        <v>82</v>
      </c>
      <c r="F3" s="174"/>
      <c r="G3" s="174"/>
      <c r="H3" s="174"/>
      <c r="I3" s="174" t="s">
        <v>86</v>
      </c>
      <c r="J3" s="174" t="s">
        <v>87</v>
      </c>
    </row>
    <row r="4" spans="1:10" x14ac:dyDescent="0.3">
      <c r="A4" s="174"/>
      <c r="B4" s="174"/>
      <c r="C4" s="44" t="s">
        <v>80</v>
      </c>
      <c r="D4" s="44" t="s">
        <v>81</v>
      </c>
      <c r="E4" s="44" t="s">
        <v>83</v>
      </c>
      <c r="F4" s="44" t="s">
        <v>94</v>
      </c>
      <c r="G4" s="44" t="s">
        <v>84</v>
      </c>
      <c r="H4" s="44" t="s">
        <v>85</v>
      </c>
      <c r="I4" s="174"/>
      <c r="J4" s="174"/>
    </row>
    <row r="5" spans="1:10" ht="45.75" customHeight="1" x14ac:dyDescent="0.3">
      <c r="A5" s="88">
        <v>1</v>
      </c>
      <c r="B5" s="178" t="s">
        <v>126</v>
      </c>
      <c r="C5" s="88" t="s">
        <v>127</v>
      </c>
      <c r="D5" s="88" t="s">
        <v>128</v>
      </c>
      <c r="E5" s="179" t="s">
        <v>132</v>
      </c>
      <c r="F5" s="88" t="s">
        <v>130</v>
      </c>
      <c r="G5" s="88"/>
      <c r="H5" s="88"/>
      <c r="I5" s="175">
        <v>80000</v>
      </c>
      <c r="J5" s="45"/>
    </row>
    <row r="6" spans="1:10" ht="42.75" customHeight="1" x14ac:dyDescent="0.3">
      <c r="A6" s="88">
        <v>2</v>
      </c>
      <c r="B6" s="178"/>
      <c r="C6" s="88"/>
      <c r="D6" s="88"/>
      <c r="E6" s="180"/>
      <c r="F6" s="88" t="s">
        <v>131</v>
      </c>
      <c r="G6" s="88"/>
      <c r="H6" s="88"/>
      <c r="I6" s="175"/>
      <c r="J6" s="45"/>
    </row>
    <row r="7" spans="1:10" x14ac:dyDescent="0.3">
      <c r="A7" s="88"/>
      <c r="B7" s="88"/>
      <c r="C7" s="88"/>
      <c r="D7" s="88"/>
      <c r="E7" s="88"/>
      <c r="F7" s="88"/>
      <c r="G7" s="88"/>
      <c r="H7" s="89" t="s">
        <v>129</v>
      </c>
      <c r="I7" s="45">
        <f>SUM(I5)</f>
        <v>80000</v>
      </c>
      <c r="J7" s="46"/>
    </row>
    <row r="8" spans="1:10" x14ac:dyDescent="0.3">
      <c r="J8" s="8"/>
    </row>
  </sheetData>
  <mergeCells count="11">
    <mergeCell ref="B5:B6"/>
    <mergeCell ref="I5:I6"/>
    <mergeCell ref="E5:E6"/>
    <mergeCell ref="A1:J1"/>
    <mergeCell ref="A2:J2"/>
    <mergeCell ref="A3:A4"/>
    <mergeCell ref="B3:B4"/>
    <mergeCell ref="C3:D3"/>
    <mergeCell ref="E3:H3"/>
    <mergeCell ref="I3:I4"/>
    <mergeCell ref="J3:J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Security Deposite</vt:lpstr>
      <vt:lpstr>Kalburagi  Built up Area</vt:lpstr>
      <vt:lpstr>Floor Wise Occupied </vt:lpstr>
      <vt:lpstr>Rent &amp; Maintanance </vt:lpstr>
      <vt:lpstr>Company Details</vt:lpstr>
      <vt:lpstr>Purohit Computers</vt:lpstr>
      <vt:lpstr>Sapphire Services</vt:lpstr>
      <vt:lpstr>Lift </vt:lpstr>
      <vt:lpstr>'Rent &amp; Maintanance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Latitude</cp:lastModifiedBy>
  <cp:lastPrinted>2023-05-31T06:54:52Z</cp:lastPrinted>
  <dcterms:created xsi:type="dcterms:W3CDTF">2023-04-25T10:02:18Z</dcterms:created>
  <dcterms:modified xsi:type="dcterms:W3CDTF">2023-05-31T06:56:38Z</dcterms:modified>
</cp:coreProperties>
</file>